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ust\TRM Pricing\2026\"/>
    </mc:Choice>
  </mc:AlternateContent>
  <xr:revisionPtr revIDLastSave="0" documentId="13_ncr:1_{3A2BD7FD-A402-46BB-9328-39C32E8D721F}" xr6:coauthVersionLast="47" xr6:coauthVersionMax="47" xr10:uidLastSave="{00000000-0000-0000-0000-000000000000}"/>
  <bookViews>
    <workbookView xWindow="-108" yWindow="-108" windowWidth="23256" windowHeight="13896" xr2:uid="{DC99731C-5FC3-4E57-AE67-65F0AB5AF6B6}"/>
  </bookViews>
  <sheets>
    <sheet name="Sheet1" sheetId="1" r:id="rId1"/>
  </sheets>
  <definedNames>
    <definedName name="_xlnm._FilterDatabase" localSheetId="0" hidden="1">Sheet1!$A$1:$F$156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E62" i="1"/>
  <c r="E74" i="1"/>
  <c r="E75" i="1"/>
  <c r="E56" i="1"/>
  <c r="E54" i="1"/>
  <c r="C111" i="1" l="1"/>
  <c r="D111" i="1" s="1"/>
  <c r="E111" i="1" s="1"/>
  <c r="E100" i="1"/>
  <c r="F100" i="1" s="1"/>
  <c r="C101" i="1"/>
  <c r="D101" i="1" s="1"/>
  <c r="E101" i="1" s="1"/>
  <c r="E13" i="1"/>
  <c r="F13" i="1" s="1"/>
  <c r="E12" i="1"/>
  <c r="F12" i="1" s="1"/>
  <c r="E113" i="1"/>
  <c r="E118" i="1"/>
  <c r="E119" i="1"/>
  <c r="D67" i="1" l="1"/>
  <c r="E67" i="1" s="1"/>
  <c r="D55" i="1"/>
  <c r="E55" i="1" s="1"/>
  <c r="D52" i="1"/>
  <c r="E52" i="1" s="1"/>
  <c r="C15" i="1"/>
  <c r="D15" i="1" s="1"/>
  <c r="E15" i="1" s="1"/>
  <c r="D3" i="1"/>
  <c r="E3" i="1" s="1"/>
  <c r="C2" i="1"/>
  <c r="D2" i="1" s="1"/>
  <c r="E2" i="1" s="1"/>
  <c r="C8" i="1"/>
  <c r="D8" i="1" s="1"/>
  <c r="E8" i="1" s="1"/>
  <c r="C156" i="1" l="1"/>
  <c r="D156" i="1" s="1"/>
  <c r="E156" i="1" s="1"/>
  <c r="C155" i="1"/>
  <c r="D155" i="1" s="1"/>
  <c r="E155" i="1" s="1"/>
  <c r="C154" i="1"/>
  <c r="D154" i="1" s="1"/>
  <c r="E154" i="1" s="1"/>
  <c r="C153" i="1"/>
  <c r="D153" i="1" s="1"/>
  <c r="E153" i="1" s="1"/>
  <c r="C152" i="1"/>
  <c r="D152" i="1" s="1"/>
  <c r="E152" i="1" s="1"/>
  <c r="C151" i="1"/>
  <c r="D151" i="1" s="1"/>
  <c r="E151" i="1" s="1"/>
  <c r="C150" i="1"/>
  <c r="D150" i="1" s="1"/>
  <c r="E150" i="1" s="1"/>
  <c r="C147" i="1"/>
  <c r="D147" i="1" s="1"/>
  <c r="E147" i="1" s="1"/>
  <c r="C146" i="1"/>
  <c r="D146" i="1" s="1"/>
  <c r="E146" i="1" s="1"/>
  <c r="C145" i="1"/>
  <c r="D145" i="1" s="1"/>
  <c r="E145" i="1" s="1"/>
  <c r="C144" i="1"/>
  <c r="D144" i="1" s="1"/>
  <c r="E144" i="1" s="1"/>
  <c r="C143" i="1"/>
  <c r="D143" i="1" s="1"/>
  <c r="E143" i="1" s="1"/>
  <c r="C140" i="1"/>
  <c r="D140" i="1" s="1"/>
  <c r="E140" i="1" s="1"/>
  <c r="C139" i="1"/>
  <c r="D139" i="1" s="1"/>
  <c r="E139" i="1" s="1"/>
  <c r="C138" i="1"/>
  <c r="D138" i="1" s="1"/>
  <c r="E138" i="1" s="1"/>
  <c r="C137" i="1"/>
  <c r="D137" i="1" s="1"/>
  <c r="E137" i="1" s="1"/>
  <c r="C136" i="1"/>
  <c r="D136" i="1" s="1"/>
  <c r="E136" i="1" s="1"/>
  <c r="C135" i="1"/>
  <c r="D135" i="1" s="1"/>
  <c r="E135" i="1" s="1"/>
  <c r="C134" i="1"/>
  <c r="D134" i="1" s="1"/>
  <c r="E134" i="1" s="1"/>
  <c r="C133" i="1"/>
  <c r="D133" i="1" s="1"/>
  <c r="E133" i="1" s="1"/>
  <c r="C132" i="1"/>
  <c r="D132" i="1" s="1"/>
  <c r="E132" i="1" s="1"/>
  <c r="C130" i="1"/>
  <c r="D130" i="1" s="1"/>
  <c r="E130" i="1" s="1"/>
  <c r="C129" i="1"/>
  <c r="D129" i="1" s="1"/>
  <c r="E129" i="1" s="1"/>
  <c r="C128" i="1"/>
  <c r="D128" i="1" s="1"/>
  <c r="E128" i="1" s="1"/>
  <c r="C127" i="1"/>
  <c r="D127" i="1" s="1"/>
  <c r="E127" i="1" s="1"/>
  <c r="C126" i="1"/>
  <c r="D126" i="1" s="1"/>
  <c r="E126" i="1" s="1"/>
  <c r="C123" i="1"/>
  <c r="D123" i="1" s="1"/>
  <c r="E123" i="1" s="1"/>
  <c r="C122" i="1"/>
  <c r="D122" i="1" s="1"/>
  <c r="E122" i="1" s="1"/>
  <c r="C121" i="1"/>
  <c r="D121" i="1" s="1"/>
  <c r="E121" i="1" s="1"/>
  <c r="C120" i="1"/>
  <c r="D120" i="1" s="1"/>
  <c r="E120" i="1" s="1"/>
  <c r="C117" i="1"/>
  <c r="D117" i="1" s="1"/>
  <c r="E117" i="1" s="1"/>
  <c r="C116" i="1"/>
  <c r="D116" i="1" s="1"/>
  <c r="E116" i="1" s="1"/>
  <c r="C115" i="1"/>
  <c r="D115" i="1" s="1"/>
  <c r="E115" i="1" s="1"/>
  <c r="C114" i="1"/>
  <c r="D114" i="1" s="1"/>
  <c r="E114" i="1" s="1"/>
  <c r="C113" i="1"/>
  <c r="C112" i="1"/>
  <c r="D112" i="1" s="1"/>
  <c r="E112" i="1" s="1"/>
  <c r="C110" i="1"/>
  <c r="D110" i="1" s="1"/>
  <c r="E110" i="1" s="1"/>
  <c r="C109" i="1"/>
  <c r="D109" i="1" s="1"/>
  <c r="E109" i="1" s="1"/>
  <c r="C108" i="1"/>
  <c r="D108" i="1" s="1"/>
  <c r="E108" i="1" s="1"/>
  <c r="C107" i="1"/>
  <c r="D107" i="1" s="1"/>
  <c r="E107" i="1" s="1"/>
  <c r="C106" i="1"/>
  <c r="D106" i="1" s="1"/>
  <c r="E106" i="1" s="1"/>
  <c r="C105" i="1"/>
  <c r="D105" i="1" s="1"/>
  <c r="E105" i="1" s="1"/>
  <c r="C149" i="1"/>
  <c r="D149" i="1" s="1"/>
  <c r="E149" i="1" s="1"/>
  <c r="C148" i="1"/>
  <c r="D148" i="1" s="1"/>
  <c r="E148" i="1" s="1"/>
  <c r="C104" i="1"/>
  <c r="D104" i="1" s="1"/>
  <c r="E104" i="1" s="1"/>
  <c r="C103" i="1"/>
  <c r="D103" i="1" s="1"/>
  <c r="E103" i="1" s="1"/>
  <c r="C142" i="1"/>
  <c r="D142" i="1" s="1"/>
  <c r="E142" i="1" s="1"/>
  <c r="C141" i="1"/>
  <c r="D141" i="1" s="1"/>
  <c r="E141" i="1" s="1"/>
  <c r="C102" i="1"/>
  <c r="D102" i="1" s="1"/>
  <c r="E102" i="1" s="1"/>
  <c r="C99" i="1"/>
  <c r="D99" i="1" s="1"/>
  <c r="E99" i="1" s="1"/>
  <c r="C98" i="1"/>
  <c r="D98" i="1" s="1"/>
  <c r="E98" i="1" s="1"/>
  <c r="C97" i="1"/>
  <c r="D97" i="1" s="1"/>
  <c r="E97" i="1" s="1"/>
  <c r="C96" i="1"/>
  <c r="D96" i="1" s="1"/>
  <c r="E96" i="1" s="1"/>
  <c r="C95" i="1"/>
  <c r="D95" i="1" s="1"/>
  <c r="E95" i="1" s="1"/>
  <c r="C94" i="1"/>
  <c r="D94" i="1" s="1"/>
  <c r="E94" i="1" s="1"/>
  <c r="C93" i="1"/>
  <c r="D93" i="1" s="1"/>
  <c r="E93" i="1" s="1"/>
  <c r="C92" i="1"/>
  <c r="D92" i="1" s="1"/>
  <c r="E92" i="1" s="1"/>
  <c r="C131" i="1"/>
  <c r="D131" i="1" s="1"/>
  <c r="E131" i="1" s="1"/>
  <c r="C91" i="1"/>
  <c r="D91" i="1" s="1"/>
  <c r="E91" i="1" s="1"/>
  <c r="C90" i="1"/>
  <c r="D90" i="1" s="1"/>
  <c r="E90" i="1" s="1"/>
  <c r="C89" i="1"/>
  <c r="D89" i="1" s="1"/>
  <c r="E89" i="1" s="1"/>
  <c r="C88" i="1"/>
  <c r="D88" i="1" s="1"/>
  <c r="E88" i="1" s="1"/>
  <c r="C87" i="1"/>
  <c r="D87" i="1" s="1"/>
  <c r="E87" i="1" s="1"/>
  <c r="C86" i="1"/>
  <c r="D86" i="1" s="1"/>
  <c r="E86" i="1" s="1"/>
  <c r="C85" i="1"/>
  <c r="D85" i="1" s="1"/>
  <c r="E85" i="1" s="1"/>
  <c r="C84" i="1"/>
  <c r="D84" i="1" s="1"/>
  <c r="E84" i="1" s="1"/>
  <c r="C83" i="1"/>
  <c r="D83" i="1" s="1"/>
  <c r="E83" i="1" s="1"/>
  <c r="C82" i="1"/>
  <c r="D82" i="1" s="1"/>
  <c r="E82" i="1" s="1"/>
  <c r="C81" i="1"/>
  <c r="D81" i="1" s="1"/>
  <c r="E81" i="1" s="1"/>
  <c r="C80" i="1"/>
  <c r="D80" i="1" s="1"/>
  <c r="E80" i="1" s="1"/>
  <c r="C79" i="1"/>
  <c r="D79" i="1" s="1"/>
  <c r="E79" i="1" s="1"/>
  <c r="C78" i="1"/>
  <c r="D78" i="1" s="1"/>
  <c r="E78" i="1" s="1"/>
  <c r="C77" i="1"/>
  <c r="D77" i="1" s="1"/>
  <c r="E77" i="1" s="1"/>
  <c r="C76" i="1"/>
  <c r="D76" i="1" s="1"/>
  <c r="E76" i="1" s="1"/>
  <c r="C73" i="1"/>
  <c r="D73" i="1" s="1"/>
  <c r="E73" i="1" s="1"/>
  <c r="C72" i="1"/>
  <c r="D72" i="1" s="1"/>
  <c r="E72" i="1" s="1"/>
  <c r="C71" i="1"/>
  <c r="D71" i="1" s="1"/>
  <c r="E71" i="1" s="1"/>
  <c r="C70" i="1"/>
  <c r="D70" i="1" s="1"/>
  <c r="E70" i="1" s="1"/>
  <c r="C69" i="1"/>
  <c r="D69" i="1" s="1"/>
  <c r="E69" i="1" s="1"/>
  <c r="C68" i="1"/>
  <c r="D68" i="1" s="1"/>
  <c r="E68" i="1" s="1"/>
  <c r="C65" i="1"/>
  <c r="D65" i="1" s="1"/>
  <c r="E65" i="1" s="1"/>
  <c r="C64" i="1"/>
  <c r="D64" i="1" s="1"/>
  <c r="E64" i="1" s="1"/>
  <c r="C63" i="1"/>
  <c r="D63" i="1" s="1"/>
  <c r="E63" i="1" s="1"/>
  <c r="C125" i="1"/>
  <c r="D125" i="1" s="1"/>
  <c r="E125" i="1" s="1"/>
  <c r="C124" i="1"/>
  <c r="D124" i="1" s="1"/>
  <c r="E124" i="1" s="1"/>
  <c r="C61" i="1"/>
  <c r="D61" i="1" s="1"/>
  <c r="E61" i="1" s="1"/>
  <c r="C60" i="1"/>
  <c r="D60" i="1" s="1"/>
  <c r="E60" i="1" s="1"/>
  <c r="C59" i="1"/>
  <c r="D59" i="1" s="1"/>
  <c r="E59" i="1" s="1"/>
  <c r="C58" i="1"/>
  <c r="D58" i="1" s="1"/>
  <c r="E58" i="1" s="1"/>
  <c r="C57" i="1"/>
  <c r="D57" i="1" s="1"/>
  <c r="E57" i="1" s="1"/>
  <c r="C53" i="1"/>
  <c r="D53" i="1" s="1"/>
  <c r="E53" i="1" s="1"/>
  <c r="D51" i="1"/>
  <c r="E51" i="1" s="1"/>
  <c r="D50" i="1"/>
  <c r="E50" i="1" s="1"/>
  <c r="C49" i="1"/>
  <c r="D49" i="1" s="1"/>
  <c r="E49" i="1" s="1"/>
  <c r="C48" i="1"/>
  <c r="D48" i="1" s="1"/>
  <c r="E48" i="1" s="1"/>
  <c r="C47" i="1"/>
  <c r="D47" i="1" s="1"/>
  <c r="E47" i="1" s="1"/>
  <c r="C46" i="1"/>
  <c r="D46" i="1" s="1"/>
  <c r="E46" i="1" s="1"/>
  <c r="C45" i="1"/>
  <c r="D45" i="1" s="1"/>
  <c r="E45" i="1" s="1"/>
  <c r="C44" i="1"/>
  <c r="D44" i="1" s="1"/>
  <c r="E44" i="1" s="1"/>
  <c r="C43" i="1"/>
  <c r="D43" i="1" s="1"/>
  <c r="E43" i="1" s="1"/>
  <c r="C42" i="1"/>
  <c r="D42" i="1" s="1"/>
  <c r="E42" i="1" s="1"/>
  <c r="C41" i="1"/>
  <c r="D41" i="1" s="1"/>
  <c r="E41" i="1" s="1"/>
  <c r="C40" i="1"/>
  <c r="D40" i="1" s="1"/>
  <c r="E40" i="1" s="1"/>
  <c r="C39" i="1"/>
  <c r="D39" i="1" s="1"/>
  <c r="E39" i="1" s="1"/>
  <c r="C38" i="1"/>
  <c r="D38" i="1" s="1"/>
  <c r="E38" i="1" s="1"/>
  <c r="C37" i="1"/>
  <c r="D37" i="1" s="1"/>
  <c r="E37" i="1" s="1"/>
  <c r="C36" i="1"/>
  <c r="D36" i="1" s="1"/>
  <c r="E36" i="1" s="1"/>
  <c r="C35" i="1"/>
  <c r="D35" i="1" s="1"/>
  <c r="E35" i="1" s="1"/>
  <c r="C34" i="1"/>
  <c r="D34" i="1" s="1"/>
  <c r="E34" i="1" s="1"/>
  <c r="C33" i="1"/>
  <c r="D33" i="1" s="1"/>
  <c r="E33" i="1" s="1"/>
  <c r="C32" i="1"/>
  <c r="D32" i="1" s="1"/>
  <c r="E32" i="1" s="1"/>
  <c r="C31" i="1"/>
  <c r="D31" i="1" s="1"/>
  <c r="E31" i="1" s="1"/>
  <c r="C30" i="1"/>
  <c r="D30" i="1" s="1"/>
  <c r="E30" i="1" s="1"/>
  <c r="C29" i="1"/>
  <c r="D29" i="1" s="1"/>
  <c r="E29" i="1" s="1"/>
  <c r="C28" i="1"/>
  <c r="D28" i="1" s="1"/>
  <c r="E28" i="1" s="1"/>
  <c r="C27" i="1"/>
  <c r="D27" i="1" s="1"/>
  <c r="E27" i="1" s="1"/>
  <c r="C26" i="1"/>
  <c r="D26" i="1" s="1"/>
  <c r="E26" i="1" s="1"/>
  <c r="C25" i="1"/>
  <c r="D25" i="1" s="1"/>
  <c r="E25" i="1" s="1"/>
  <c r="C24" i="1"/>
  <c r="D24" i="1" s="1"/>
  <c r="E24" i="1" s="1"/>
  <c r="C23" i="1"/>
  <c r="D23" i="1" s="1"/>
  <c r="E23" i="1" s="1"/>
  <c r="C22" i="1"/>
  <c r="D22" i="1" s="1"/>
  <c r="E22" i="1" s="1"/>
  <c r="C21" i="1"/>
  <c r="D21" i="1" s="1"/>
  <c r="E21" i="1" s="1"/>
  <c r="C20" i="1"/>
  <c r="D20" i="1" s="1"/>
  <c r="E20" i="1" s="1"/>
  <c r="C19" i="1"/>
  <c r="D19" i="1" s="1"/>
  <c r="E19" i="1" s="1"/>
  <c r="D18" i="1"/>
  <c r="E18" i="1" s="1"/>
  <c r="C17" i="1"/>
  <c r="D17" i="1" s="1"/>
  <c r="E17" i="1" s="1"/>
  <c r="C16" i="1"/>
  <c r="D16" i="1" s="1"/>
  <c r="E16" i="1" s="1"/>
  <c r="C14" i="1"/>
  <c r="D14" i="1" s="1"/>
  <c r="E14" i="1" s="1"/>
  <c r="C11" i="1"/>
  <c r="D11" i="1" s="1"/>
  <c r="E11" i="1" s="1"/>
  <c r="C10" i="1"/>
  <c r="D10" i="1" s="1"/>
  <c r="E10" i="1" s="1"/>
  <c r="C9" i="1"/>
  <c r="D9" i="1" s="1"/>
  <c r="E9" i="1" s="1"/>
  <c r="C7" i="1"/>
  <c r="D7" i="1" s="1"/>
  <c r="E7" i="1" s="1"/>
  <c r="C6" i="1"/>
  <c r="D6" i="1" s="1"/>
  <c r="E6" i="1" s="1"/>
  <c r="C5" i="1"/>
  <c r="D5" i="1" s="1"/>
  <c r="E5" i="1" s="1"/>
  <c r="C4" i="1"/>
  <c r="D4" i="1" s="1"/>
  <c r="E4" i="1" s="1"/>
</calcChain>
</file>

<file path=xl/sharedStrings.xml><?xml version="1.0" encoding="utf-8"?>
<sst xmlns="http://schemas.openxmlformats.org/spreadsheetml/2006/main" count="161" uniqueCount="158">
  <si>
    <t xml:space="preserve">List Price </t>
  </si>
  <si>
    <t>E1S</t>
  </si>
  <si>
    <t>E3</t>
  </si>
  <si>
    <t>E4S</t>
  </si>
  <si>
    <t>E5</t>
  </si>
  <si>
    <t>32Z4028</t>
  </si>
  <si>
    <t>32Z4032</t>
  </si>
  <si>
    <t>32Z4043</t>
  </si>
  <si>
    <t>32Z4070</t>
  </si>
  <si>
    <t>32Z4076</t>
  </si>
  <si>
    <t>32Z4079</t>
  </si>
  <si>
    <t>32Z4080</t>
  </si>
  <si>
    <t>32Z4081</t>
  </si>
  <si>
    <t>32Z4086</t>
  </si>
  <si>
    <t>32Z4088</t>
  </si>
  <si>
    <t>32Z4089</t>
  </si>
  <si>
    <t>32Z4090</t>
  </si>
  <si>
    <t>32Z4093</t>
  </si>
  <si>
    <t>32Z4094</t>
  </si>
  <si>
    <t>32Z4095</t>
  </si>
  <si>
    <t>32Z4096</t>
  </si>
  <si>
    <t>32Z4097</t>
  </si>
  <si>
    <t>32Z4098</t>
  </si>
  <si>
    <t>32Z4099</t>
  </si>
  <si>
    <t>32Z4100</t>
  </si>
  <si>
    <t>32Z4101</t>
  </si>
  <si>
    <t>32Z4113</t>
  </si>
  <si>
    <t>32Z4115</t>
  </si>
  <si>
    <t>32Z4116</t>
  </si>
  <si>
    <t>32Z4117</t>
  </si>
  <si>
    <t>32Z4118</t>
  </si>
  <si>
    <t>32Z4119</t>
  </si>
  <si>
    <t>32Z4123</t>
  </si>
  <si>
    <t>32Z4125</t>
  </si>
  <si>
    <t>32Z4126</t>
  </si>
  <si>
    <t>32Z4128</t>
  </si>
  <si>
    <t>32Z4131</t>
  </si>
  <si>
    <t>32Z4132</t>
  </si>
  <si>
    <t>32Z4133</t>
  </si>
  <si>
    <t>32Z4134</t>
  </si>
  <si>
    <t>32Z4144</t>
  </si>
  <si>
    <t>32Z4145</t>
  </si>
  <si>
    <t>32Z4150</t>
  </si>
  <si>
    <t>32Z4158</t>
  </si>
  <si>
    <t>32Z4159</t>
  </si>
  <si>
    <t>32Z4160</t>
  </si>
  <si>
    <t>32Z4161</t>
  </si>
  <si>
    <t>32Z4164</t>
  </si>
  <si>
    <t>32Z4165</t>
  </si>
  <si>
    <t>32Z4166</t>
  </si>
  <si>
    <t>32Z4175</t>
  </si>
  <si>
    <t>32Z4176</t>
  </si>
  <si>
    <t>32Z4178</t>
  </si>
  <si>
    <t>32Z4188</t>
  </si>
  <si>
    <t>32Z4190</t>
  </si>
  <si>
    <t>32Z4191</t>
  </si>
  <si>
    <t>32Z4193</t>
  </si>
  <si>
    <t>40C1218</t>
  </si>
  <si>
    <t>40H0098</t>
  </si>
  <si>
    <t>40H0190</t>
  </si>
  <si>
    <t>40H0240</t>
  </si>
  <si>
    <t>40H0249</t>
  </si>
  <si>
    <t>40H0347ANO</t>
  </si>
  <si>
    <t>40H0351</t>
  </si>
  <si>
    <t>DB0719</t>
  </si>
  <si>
    <t>DB0739</t>
  </si>
  <si>
    <t>DC0322</t>
  </si>
  <si>
    <t>DC0327</t>
  </si>
  <si>
    <t>DF0035</t>
  </si>
  <si>
    <t>DR0056</t>
  </si>
  <si>
    <t>DR0057</t>
  </si>
  <si>
    <t>DR0358</t>
  </si>
  <si>
    <t>DR0370</t>
  </si>
  <si>
    <t>DV0860</t>
  </si>
  <si>
    <t>DV0870</t>
  </si>
  <si>
    <t>DV0880</t>
  </si>
  <si>
    <t>DX0117</t>
  </si>
  <si>
    <t>DX0254</t>
  </si>
  <si>
    <t>P40C1151</t>
  </si>
  <si>
    <t>P40C1157</t>
  </si>
  <si>
    <t>P40C1423</t>
  </si>
  <si>
    <t>PDV0907</t>
  </si>
  <si>
    <t>PDV0908</t>
  </si>
  <si>
    <t>PSA1108</t>
  </si>
  <si>
    <t>PSA1248</t>
  </si>
  <si>
    <t>PSB2115</t>
  </si>
  <si>
    <t>PSB2116</t>
  </si>
  <si>
    <t>PSB3108</t>
  </si>
  <si>
    <t>PSB3117</t>
  </si>
  <si>
    <t>PSR160</t>
  </si>
  <si>
    <t>PSR163</t>
  </si>
  <si>
    <t>SF326</t>
  </si>
  <si>
    <t>SR313</t>
  </si>
  <si>
    <t>SR320</t>
  </si>
  <si>
    <t>SR3-25</t>
  </si>
  <si>
    <t>Stack-19 (US Only)</t>
  </si>
  <si>
    <t>Stack-36 (US Only)</t>
  </si>
  <si>
    <t>Stack-48 (US Only)</t>
  </si>
  <si>
    <t>31Z1335</t>
  </si>
  <si>
    <t>Legacy Items</t>
  </si>
  <si>
    <t>Part Number</t>
  </si>
  <si>
    <t>31Z1234</t>
  </si>
  <si>
    <t>32Z4045</t>
  </si>
  <si>
    <t>32Z4046</t>
  </si>
  <si>
    <t>32Z4170</t>
  </si>
  <si>
    <t>40C0950</t>
  </si>
  <si>
    <t>40C1011</t>
  </si>
  <si>
    <t>41C0018</t>
  </si>
  <si>
    <t>DV0342</t>
  </si>
  <si>
    <t>DV0343</t>
  </si>
  <si>
    <t>DV0390</t>
  </si>
  <si>
    <t>DV0752</t>
  </si>
  <si>
    <t>P80011</t>
  </si>
  <si>
    <t>P80015</t>
  </si>
  <si>
    <t>P80041</t>
  </si>
  <si>
    <t>P80047</t>
  </si>
  <si>
    <t>P80054</t>
  </si>
  <si>
    <t>PSA2150</t>
  </si>
  <si>
    <t>PSA2191</t>
  </si>
  <si>
    <t>PSA2208</t>
  </si>
  <si>
    <t>PSA266</t>
  </si>
  <si>
    <t>PSB267</t>
  </si>
  <si>
    <t>SA3126</t>
  </si>
  <si>
    <t>SA3127</t>
  </si>
  <si>
    <t>SB247</t>
  </si>
  <si>
    <t>SB248</t>
  </si>
  <si>
    <t>SB272</t>
  </si>
  <si>
    <t>SX328</t>
  </si>
  <si>
    <t>Current List Price</t>
  </si>
  <si>
    <t>32Z4031</t>
  </si>
  <si>
    <t>32Z4148</t>
  </si>
  <si>
    <t>PSR310</t>
  </si>
  <si>
    <t>PSR162</t>
  </si>
  <si>
    <t>32Z4189</t>
  </si>
  <si>
    <t>32Z4152</t>
  </si>
  <si>
    <t>32Z4185</t>
  </si>
  <si>
    <t>Model/Item Nbr</t>
  </si>
  <si>
    <t>Current List</t>
  </si>
  <si>
    <t>April 1st List</t>
  </si>
  <si>
    <t>Connex12 Standard Pwr Stainless Steel</t>
  </si>
  <si>
    <t>Connex12 Standard Pwr Carbon Black</t>
  </si>
  <si>
    <t>Connex12 High Power Stainless Steel</t>
  </si>
  <si>
    <t>Connex12 High Power Carbon Black</t>
  </si>
  <si>
    <t>Connex16 Stainless Steel</t>
  </si>
  <si>
    <t>Connex16 Carbon Black</t>
  </si>
  <si>
    <t>32Z4222</t>
  </si>
  <si>
    <t>PSY183</t>
  </si>
  <si>
    <t>PDF0127</t>
  </si>
  <si>
    <t xml:space="preserve">Max Net </t>
  </si>
  <si>
    <t>PSR318</t>
  </si>
  <si>
    <t>P32Z4186</t>
  </si>
  <si>
    <t>P40H0230</t>
  </si>
  <si>
    <t>32Z4151</t>
  </si>
  <si>
    <t>32Z4153</t>
  </si>
  <si>
    <t>32Z4198</t>
  </si>
  <si>
    <t>32Z4196</t>
  </si>
  <si>
    <t>32Z4167</t>
  </si>
  <si>
    <t>32Z4179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</si>
</sst>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name val="Arial"/>
      <family val="2"/>
    </font>
    <font>
      <sz val="1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8"/>
      <name val="Aptos Narrow"/>
      <family val="2"/>
      <scheme val="minor"/>
    </font>
    <font>
      <b/>
      <sz val="18"/>
      <name val="Aptos Narrow"/>
      <family val="2"/>
      <scheme val="minor"/>
    </font>
    <font>
      <b/>
      <sz val="24"/>
      <name val="Aptos Narrow"/>
      <family val="2"/>
      <scheme val="minor"/>
    </font>
    <font>
      <sz val="11"/>
      <name val="Aptos Narrow"/>
      <family val="2"/>
      <scheme val="minor"/>
    </font>
    <font>
      <b/>
      <sz val="24"/>
      <color rgb="FFC00000"/>
      <name val="Aptos Narrow"/>
      <family val="2"/>
      <scheme val="minor"/>
    </font>
    <font>
      <sz val="18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44" fontId="6" fillId="0" borderId="4" xfId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left" wrapText="1"/>
    </xf>
    <xf numFmtId="165" fontId="8" fillId="0" borderId="6" xfId="0" applyNumberFormat="1" applyFont="1" applyBorder="1" applyAlignment="1">
      <alignment horizontal="center" vertical="top" wrapText="1"/>
    </xf>
    <xf numFmtId="0" fontId="9" fillId="3" borderId="6" xfId="0" applyFont="1" applyFill="1" applyBorder="1"/>
    <xf numFmtId="164" fontId="0" fillId="3" borderId="6" xfId="0" applyNumberFormat="1" applyFill="1" applyBorder="1" applyAlignment="1">
      <alignment horizontal="center"/>
    </xf>
    <xf numFmtId="0" fontId="2" fillId="4" borderId="6" xfId="0" applyFont="1" applyFill="1" applyBorder="1"/>
    <xf numFmtId="164" fontId="2" fillId="4" borderId="6" xfId="0" applyNumberFormat="1" applyFont="1" applyFill="1" applyBorder="1" applyAlignment="1">
      <alignment horizontal="center"/>
    </xf>
    <xf numFmtId="165" fontId="8" fillId="0" borderId="6" xfId="0" applyNumberFormat="1" applyFont="1" applyBorder="1" applyAlignment="1">
      <alignment horizontal="center" wrapText="1"/>
    </xf>
    <xf numFmtId="3" fontId="0" fillId="0" borderId="0" xfId="0" applyNumberFormat="1"/>
    <xf numFmtId="164" fontId="4" fillId="0" borderId="4" xfId="1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10" fillId="0" borderId="3" xfId="0" applyFont="1" applyBorder="1"/>
    <xf numFmtId="0" fontId="11" fillId="0" borderId="3" xfId="0" applyFont="1" applyBorder="1"/>
    <xf numFmtId="0" fontId="7" fillId="0" borderId="6" xfId="0" quotePrefix="1" applyFont="1" applyBorder="1" applyAlignment="1">
      <alignment horizontal="left"/>
    </xf>
    <xf numFmtId="49" fontId="8" fillId="0" borderId="6" xfId="0" applyNumberFormat="1" applyFont="1" applyBorder="1" applyAlignment="1">
      <alignment horizontal="left" wrapText="1"/>
    </xf>
    <xf numFmtId="3" fontId="12" fillId="0" borderId="2" xfId="0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3" fontId="13" fillId="0" borderId="0" xfId="0" applyNumberFormat="1" applyFont="1"/>
    <xf numFmtId="3" fontId="14" fillId="0" borderId="2" xfId="0" applyNumberFormat="1" applyFont="1" applyBorder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4" xfId="1" applyNumberFormat="1" applyFont="1" applyFill="1" applyBorder="1" applyAlignment="1">
      <alignment horizontal="center" vertical="center"/>
    </xf>
    <xf numFmtId="3" fontId="16" fillId="0" borderId="0" xfId="0" applyNumberFormat="1" applyFont="1"/>
    <xf numFmtId="44" fontId="4" fillId="0" borderId="8" xfId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0" fontId="0" fillId="0" borderId="6" xfId="0" applyBorder="1"/>
    <xf numFmtId="164" fontId="15" fillId="0" borderId="6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C48E-86BC-48B9-B98B-7A071B2C5ABF}">
  <dimension ref="A1:F156"/>
  <sheetViews>
    <sheetView tabSelected="1" workbookViewId="0">
      <selection activeCell="A7" sqref="A7"/>
    </sheetView>
  </sheetViews>
  <sheetFormatPr defaultRowHeight="14.4" x14ac:dyDescent="0.3"/>
  <cols>
    <col min="1" max="1" width="55.88671875" bestFit="1" customWidth="1"/>
    <col min="2" max="2" width="19.77734375" hidden="1" customWidth="1"/>
    <col min="3" max="3" width="33.5546875" style="20" hidden="1" customWidth="1"/>
    <col min="4" max="4" width="34.5546875" style="31" customWidth="1"/>
    <col min="5" max="5" width="34.5546875" style="35" customWidth="1"/>
    <col min="6" max="6" width="21.88671875" bestFit="1" customWidth="1"/>
  </cols>
  <sheetData>
    <row r="1" spans="1:6" ht="31.2" x14ac:dyDescent="0.3">
      <c r="A1" s="1" t="s">
        <v>136</v>
      </c>
      <c r="B1" s="2" t="s">
        <v>0</v>
      </c>
      <c r="C1" s="3" t="s">
        <v>128</v>
      </c>
      <c r="D1" s="28" t="s">
        <v>137</v>
      </c>
      <c r="E1" s="32" t="s">
        <v>138</v>
      </c>
      <c r="F1" s="37" t="s">
        <v>148</v>
      </c>
    </row>
    <row r="2" spans="1:6" ht="23.4" x14ac:dyDescent="0.45">
      <c r="A2" s="24" t="s">
        <v>139</v>
      </c>
      <c r="B2" s="6">
        <v>20048</v>
      </c>
      <c r="C2" s="5">
        <f t="shared" ref="C2:C68" si="0">SUM(B2*0.03)+B2</f>
        <v>20649.439999999999</v>
      </c>
      <c r="D2" s="29">
        <f t="shared" ref="D2:D70" si="1">ROUND(C2*1.086,0)</f>
        <v>22425</v>
      </c>
      <c r="E2" s="34">
        <f>ROUND(D2*1.02865,0)</f>
        <v>23067</v>
      </c>
      <c r="F2" s="38"/>
    </row>
    <row r="3" spans="1:6" ht="23.4" x14ac:dyDescent="0.45">
      <c r="A3" s="25" t="s">
        <v>140</v>
      </c>
      <c r="B3" s="7">
        <v>21034</v>
      </c>
      <c r="C3" s="5">
        <v>21240</v>
      </c>
      <c r="D3" s="29">
        <f t="shared" si="1"/>
        <v>23067</v>
      </c>
      <c r="E3" s="34">
        <f>ROUND(D3*1,0)</f>
        <v>23067</v>
      </c>
      <c r="F3" s="38"/>
    </row>
    <row r="4" spans="1:6" ht="23.4" x14ac:dyDescent="0.45">
      <c r="A4" s="24" t="s">
        <v>141</v>
      </c>
      <c r="B4" s="6">
        <v>23469</v>
      </c>
      <c r="C4" s="5">
        <f t="shared" si="0"/>
        <v>24173.07</v>
      </c>
      <c r="D4" s="29">
        <f t="shared" si="1"/>
        <v>26252</v>
      </c>
      <c r="E4" s="34">
        <f>ROUND(D4*1.02445,0)</f>
        <v>26894</v>
      </c>
      <c r="F4" s="38"/>
    </row>
    <row r="5" spans="1:6" ht="23.4" x14ac:dyDescent="0.45">
      <c r="A5" s="25" t="s">
        <v>142</v>
      </c>
      <c r="B5" s="7">
        <v>24043</v>
      </c>
      <c r="C5" s="5">
        <f t="shared" si="0"/>
        <v>24764.29</v>
      </c>
      <c r="D5" s="29">
        <f t="shared" si="1"/>
        <v>26894</v>
      </c>
      <c r="E5" s="34">
        <f>ROUND(D5*1,0)</f>
        <v>26894</v>
      </c>
      <c r="F5" s="38"/>
    </row>
    <row r="6" spans="1:6" ht="23.4" x14ac:dyDescent="0.45">
      <c r="A6" s="24" t="s">
        <v>143</v>
      </c>
      <c r="B6" s="6">
        <v>28857</v>
      </c>
      <c r="C6" s="5">
        <f t="shared" si="0"/>
        <v>29722.71</v>
      </c>
      <c r="D6" s="29">
        <f t="shared" si="1"/>
        <v>32279</v>
      </c>
      <c r="E6" s="34">
        <f>ROUND(D6*1.06863,0)</f>
        <v>34494</v>
      </c>
      <c r="F6" s="38"/>
    </row>
    <row r="7" spans="1:6" ht="23.4" x14ac:dyDescent="0.45">
      <c r="A7" s="25" t="s">
        <v>144</v>
      </c>
      <c r="B7" s="7">
        <v>29651</v>
      </c>
      <c r="C7" s="5">
        <f t="shared" si="0"/>
        <v>30540.53</v>
      </c>
      <c r="D7" s="29">
        <f t="shared" si="1"/>
        <v>33167</v>
      </c>
      <c r="E7" s="34">
        <f>ROUND(D7*1.04,0)</f>
        <v>34494</v>
      </c>
      <c r="F7" s="38"/>
    </row>
    <row r="8" spans="1:6" ht="23.4" x14ac:dyDescent="0.4">
      <c r="A8" s="9" t="s">
        <v>1</v>
      </c>
      <c r="B8" s="4">
        <v>12036</v>
      </c>
      <c r="C8" s="5">
        <f>SUM(B8*0.03)+B8</f>
        <v>12397.08</v>
      </c>
      <c r="D8" s="29">
        <f>ROUND(C8*1.086,0)</f>
        <v>13463</v>
      </c>
      <c r="E8" s="33">
        <f>ROUND(D8*1.05,0)</f>
        <v>14136</v>
      </c>
      <c r="F8" s="38"/>
    </row>
    <row r="9" spans="1:6" ht="23.4" x14ac:dyDescent="0.4">
      <c r="A9" s="9" t="s">
        <v>2</v>
      </c>
      <c r="B9" s="4">
        <v>9606</v>
      </c>
      <c r="C9" s="5">
        <f t="shared" si="0"/>
        <v>9894.18</v>
      </c>
      <c r="D9" s="29">
        <f t="shared" si="1"/>
        <v>10745</v>
      </c>
      <c r="E9" s="33">
        <f t="shared" ref="E9:E11" si="2">ROUND(D9*1.05,0)</f>
        <v>11282</v>
      </c>
      <c r="F9" s="38"/>
    </row>
    <row r="10" spans="1:6" ht="23.4" x14ac:dyDescent="0.4">
      <c r="A10" s="9" t="s">
        <v>3</v>
      </c>
      <c r="B10" s="4">
        <v>26474</v>
      </c>
      <c r="C10" s="5">
        <f t="shared" si="0"/>
        <v>27268.22</v>
      </c>
      <c r="D10" s="29">
        <f t="shared" si="1"/>
        <v>29613</v>
      </c>
      <c r="E10" s="33">
        <f t="shared" si="2"/>
        <v>31094</v>
      </c>
      <c r="F10" s="38"/>
    </row>
    <row r="11" spans="1:6" ht="24" thickBot="1" x14ac:dyDescent="0.45">
      <c r="A11" s="9" t="s">
        <v>4</v>
      </c>
      <c r="B11" s="8">
        <v>19199</v>
      </c>
      <c r="C11" s="5">
        <f t="shared" si="0"/>
        <v>19774.97</v>
      </c>
      <c r="D11" s="29">
        <f t="shared" si="1"/>
        <v>21476</v>
      </c>
      <c r="E11" s="33">
        <f t="shared" si="2"/>
        <v>22550</v>
      </c>
      <c r="F11" s="38"/>
    </row>
    <row r="12" spans="1:6" ht="23.4" x14ac:dyDescent="0.4">
      <c r="A12" s="9" t="s">
        <v>145</v>
      </c>
      <c r="B12" s="36"/>
      <c r="C12" s="5"/>
      <c r="D12" s="29">
        <v>175</v>
      </c>
      <c r="E12" s="33">
        <f>ROUND(D12*1.04,0)</f>
        <v>182</v>
      </c>
      <c r="F12" s="39">
        <f>ROUND(E12*0.5*0.9,0)</f>
        <v>82</v>
      </c>
    </row>
    <row r="13" spans="1:6" ht="23.4" x14ac:dyDescent="0.4">
      <c r="A13" s="9" t="s">
        <v>146</v>
      </c>
      <c r="B13" s="36"/>
      <c r="C13" s="5"/>
      <c r="D13" s="29">
        <v>578</v>
      </c>
      <c r="E13" s="33">
        <f>ROUND(D13*1.04,0)</f>
        <v>601</v>
      </c>
      <c r="F13" s="39">
        <f>ROUND(E13*0.5*0.9,0)</f>
        <v>270</v>
      </c>
    </row>
    <row r="14" spans="1:6" ht="23.4" x14ac:dyDescent="0.45">
      <c r="A14" s="9" t="s">
        <v>5</v>
      </c>
      <c r="B14" s="22">
        <v>147</v>
      </c>
      <c r="C14" s="5">
        <f t="shared" si="0"/>
        <v>151.41</v>
      </c>
      <c r="D14" s="29">
        <f t="shared" si="1"/>
        <v>164</v>
      </c>
      <c r="E14" s="33">
        <f>ROUND(D14*1.04,0)</f>
        <v>171</v>
      </c>
      <c r="F14" s="38"/>
    </row>
    <row r="15" spans="1:6" ht="23.4" x14ac:dyDescent="0.45">
      <c r="A15" s="23" t="s">
        <v>129</v>
      </c>
      <c r="B15" s="10">
        <v>187</v>
      </c>
      <c r="C15" s="5">
        <f t="shared" si="0"/>
        <v>192.61</v>
      </c>
      <c r="D15" s="29">
        <f t="shared" si="1"/>
        <v>209</v>
      </c>
      <c r="E15" s="33">
        <f t="shared" ref="E15:E79" si="3">ROUND(D15*1.04,0)</f>
        <v>217</v>
      </c>
      <c r="F15" s="38"/>
    </row>
    <row r="16" spans="1:6" ht="23.4" x14ac:dyDescent="0.45">
      <c r="A16" s="11" t="s">
        <v>6</v>
      </c>
      <c r="B16" s="12">
        <v>147</v>
      </c>
      <c r="C16" s="5">
        <f t="shared" si="0"/>
        <v>151.41</v>
      </c>
      <c r="D16" s="29">
        <f t="shared" si="1"/>
        <v>164</v>
      </c>
      <c r="E16" s="33">
        <f t="shared" si="3"/>
        <v>171</v>
      </c>
      <c r="F16" s="38"/>
    </row>
    <row r="17" spans="1:6" ht="23.4" x14ac:dyDescent="0.45">
      <c r="A17" s="9" t="s">
        <v>7</v>
      </c>
      <c r="B17" s="10">
        <v>147</v>
      </c>
      <c r="C17" s="5">
        <f t="shared" si="0"/>
        <v>151.41</v>
      </c>
      <c r="D17" s="29">
        <f t="shared" si="1"/>
        <v>164</v>
      </c>
      <c r="E17" s="33">
        <f t="shared" si="3"/>
        <v>171</v>
      </c>
      <c r="F17" s="38"/>
    </row>
    <row r="18" spans="1:6" ht="23.4" x14ac:dyDescent="0.45">
      <c r="A18" s="9" t="s">
        <v>8</v>
      </c>
      <c r="B18" s="10">
        <v>203</v>
      </c>
      <c r="C18" s="5">
        <v>193</v>
      </c>
      <c r="D18" s="29">
        <f t="shared" si="1"/>
        <v>210</v>
      </c>
      <c r="E18" s="33">
        <f t="shared" si="3"/>
        <v>218</v>
      </c>
      <c r="F18" s="38"/>
    </row>
    <row r="19" spans="1:6" ht="23.4" x14ac:dyDescent="0.45">
      <c r="A19" s="9" t="s">
        <v>9</v>
      </c>
      <c r="B19" s="10">
        <v>182</v>
      </c>
      <c r="C19" s="5">
        <f t="shared" si="0"/>
        <v>187.46</v>
      </c>
      <c r="D19" s="29">
        <f t="shared" si="1"/>
        <v>204</v>
      </c>
      <c r="E19" s="33">
        <f t="shared" si="3"/>
        <v>212</v>
      </c>
      <c r="F19" s="38"/>
    </row>
    <row r="20" spans="1:6" ht="23.4" x14ac:dyDescent="0.45">
      <c r="A20" s="9" t="s">
        <v>10</v>
      </c>
      <c r="B20" s="10">
        <v>107</v>
      </c>
      <c r="C20" s="5">
        <f t="shared" si="0"/>
        <v>110.21</v>
      </c>
      <c r="D20" s="29">
        <f t="shared" si="1"/>
        <v>120</v>
      </c>
      <c r="E20" s="33">
        <f t="shared" si="3"/>
        <v>125</v>
      </c>
      <c r="F20" s="38"/>
    </row>
    <row r="21" spans="1:6" ht="23.4" x14ac:dyDescent="0.45">
      <c r="A21" s="9" t="s">
        <v>11</v>
      </c>
      <c r="B21" s="10">
        <v>187</v>
      </c>
      <c r="C21" s="5">
        <f t="shared" si="0"/>
        <v>192.61</v>
      </c>
      <c r="D21" s="29">
        <f t="shared" si="1"/>
        <v>209</v>
      </c>
      <c r="E21" s="33">
        <f t="shared" si="3"/>
        <v>217</v>
      </c>
      <c r="F21" s="38"/>
    </row>
    <row r="22" spans="1:6" ht="23.4" x14ac:dyDescent="0.45">
      <c r="A22" s="11" t="s">
        <v>12</v>
      </c>
      <c r="B22" s="10">
        <v>187</v>
      </c>
      <c r="C22" s="5">
        <f t="shared" si="0"/>
        <v>192.61</v>
      </c>
      <c r="D22" s="29">
        <f t="shared" si="1"/>
        <v>209</v>
      </c>
      <c r="E22" s="33">
        <f t="shared" si="3"/>
        <v>217</v>
      </c>
      <c r="F22" s="38"/>
    </row>
    <row r="23" spans="1:6" ht="23.4" x14ac:dyDescent="0.45">
      <c r="A23" s="9" t="s">
        <v>13</v>
      </c>
      <c r="B23" s="10">
        <v>187</v>
      </c>
      <c r="C23" s="5">
        <f t="shared" si="0"/>
        <v>192.61</v>
      </c>
      <c r="D23" s="29">
        <f t="shared" si="1"/>
        <v>209</v>
      </c>
      <c r="E23" s="33">
        <f t="shared" si="3"/>
        <v>217</v>
      </c>
      <c r="F23" s="38"/>
    </row>
    <row r="24" spans="1:6" ht="23.4" x14ac:dyDescent="0.45">
      <c r="A24" s="9" t="s">
        <v>14</v>
      </c>
      <c r="B24" s="10">
        <v>28</v>
      </c>
      <c r="C24" s="5">
        <f t="shared" si="0"/>
        <v>28.84</v>
      </c>
      <c r="D24" s="29">
        <f t="shared" si="1"/>
        <v>31</v>
      </c>
      <c r="E24" s="33">
        <f t="shared" si="3"/>
        <v>32</v>
      </c>
      <c r="F24" s="38"/>
    </row>
    <row r="25" spans="1:6" ht="23.4" x14ac:dyDescent="0.45">
      <c r="A25" s="9" t="s">
        <v>15</v>
      </c>
      <c r="B25" s="10">
        <v>147</v>
      </c>
      <c r="C25" s="5">
        <f t="shared" si="0"/>
        <v>151.41</v>
      </c>
      <c r="D25" s="29">
        <f t="shared" si="1"/>
        <v>164</v>
      </c>
      <c r="E25" s="33">
        <f t="shared" si="3"/>
        <v>171</v>
      </c>
      <c r="F25" s="38"/>
    </row>
    <row r="26" spans="1:6" ht="23.4" x14ac:dyDescent="0.45">
      <c r="A26" s="9" t="s">
        <v>16</v>
      </c>
      <c r="B26" s="10">
        <v>174</v>
      </c>
      <c r="C26" s="5">
        <f t="shared" si="0"/>
        <v>179.22</v>
      </c>
      <c r="D26" s="29">
        <f t="shared" si="1"/>
        <v>195</v>
      </c>
      <c r="E26" s="33">
        <f t="shared" si="3"/>
        <v>203</v>
      </c>
      <c r="F26" s="38"/>
    </row>
    <row r="27" spans="1:6" ht="23.4" x14ac:dyDescent="0.45">
      <c r="A27" s="9" t="s">
        <v>17</v>
      </c>
      <c r="B27" s="10">
        <v>187</v>
      </c>
      <c r="C27" s="5">
        <f t="shared" si="0"/>
        <v>192.61</v>
      </c>
      <c r="D27" s="29">
        <f t="shared" si="1"/>
        <v>209</v>
      </c>
      <c r="E27" s="33">
        <f t="shared" si="3"/>
        <v>217</v>
      </c>
      <c r="F27" s="38"/>
    </row>
    <row r="28" spans="1:6" ht="23.4" x14ac:dyDescent="0.45">
      <c r="A28" s="9" t="s">
        <v>18</v>
      </c>
      <c r="B28" s="10">
        <v>174</v>
      </c>
      <c r="C28" s="5">
        <f t="shared" si="0"/>
        <v>179.22</v>
      </c>
      <c r="D28" s="29">
        <f t="shared" si="1"/>
        <v>195</v>
      </c>
      <c r="E28" s="33">
        <f t="shared" si="3"/>
        <v>203</v>
      </c>
      <c r="F28" s="38"/>
    </row>
    <row r="29" spans="1:6" ht="23.4" x14ac:dyDescent="0.45">
      <c r="A29" s="9" t="s">
        <v>19</v>
      </c>
      <c r="B29" s="10">
        <v>147</v>
      </c>
      <c r="C29" s="5">
        <f t="shared" si="0"/>
        <v>151.41</v>
      </c>
      <c r="D29" s="29">
        <f t="shared" si="1"/>
        <v>164</v>
      </c>
      <c r="E29" s="33">
        <f t="shared" si="3"/>
        <v>171</v>
      </c>
      <c r="F29" s="38"/>
    </row>
    <row r="30" spans="1:6" ht="23.4" x14ac:dyDescent="0.45">
      <c r="A30" s="9" t="s">
        <v>20</v>
      </c>
      <c r="B30" s="10">
        <v>28</v>
      </c>
      <c r="C30" s="5">
        <f t="shared" si="0"/>
        <v>28.84</v>
      </c>
      <c r="D30" s="29">
        <f t="shared" si="1"/>
        <v>31</v>
      </c>
      <c r="E30" s="33">
        <f t="shared" si="3"/>
        <v>32</v>
      </c>
      <c r="F30" s="38"/>
    </row>
    <row r="31" spans="1:6" ht="23.4" x14ac:dyDescent="0.45">
      <c r="A31" s="9" t="s">
        <v>21</v>
      </c>
      <c r="B31" s="10">
        <v>182</v>
      </c>
      <c r="C31" s="5">
        <f t="shared" si="0"/>
        <v>187.46</v>
      </c>
      <c r="D31" s="29">
        <f t="shared" si="1"/>
        <v>204</v>
      </c>
      <c r="E31" s="33">
        <f t="shared" si="3"/>
        <v>212</v>
      </c>
      <c r="F31" s="38"/>
    </row>
    <row r="32" spans="1:6" ht="23.4" x14ac:dyDescent="0.45">
      <c r="A32" s="9" t="s">
        <v>22</v>
      </c>
      <c r="B32" s="10">
        <v>182</v>
      </c>
      <c r="C32" s="5">
        <f t="shared" si="0"/>
        <v>187.46</v>
      </c>
      <c r="D32" s="29">
        <f t="shared" si="1"/>
        <v>204</v>
      </c>
      <c r="E32" s="33">
        <f t="shared" si="3"/>
        <v>212</v>
      </c>
      <c r="F32" s="38"/>
    </row>
    <row r="33" spans="1:6" ht="23.4" x14ac:dyDescent="0.45">
      <c r="A33" s="9" t="s">
        <v>23</v>
      </c>
      <c r="B33" s="10">
        <v>182</v>
      </c>
      <c r="C33" s="5">
        <f t="shared" si="0"/>
        <v>187.46</v>
      </c>
      <c r="D33" s="29">
        <f t="shared" si="1"/>
        <v>204</v>
      </c>
      <c r="E33" s="33">
        <f t="shared" si="3"/>
        <v>212</v>
      </c>
      <c r="F33" s="38"/>
    </row>
    <row r="34" spans="1:6" ht="23.4" x14ac:dyDescent="0.45">
      <c r="A34" s="9" t="s">
        <v>24</v>
      </c>
      <c r="B34" s="10">
        <v>187</v>
      </c>
      <c r="C34" s="5">
        <f t="shared" si="0"/>
        <v>192.61</v>
      </c>
      <c r="D34" s="29">
        <f t="shared" si="1"/>
        <v>209</v>
      </c>
      <c r="E34" s="33">
        <f t="shared" si="3"/>
        <v>217</v>
      </c>
      <c r="F34" s="38"/>
    </row>
    <row r="35" spans="1:6" ht="23.4" x14ac:dyDescent="0.45">
      <c r="A35" s="9" t="s">
        <v>25</v>
      </c>
      <c r="B35" s="10">
        <v>187</v>
      </c>
      <c r="C35" s="5">
        <f t="shared" si="0"/>
        <v>192.61</v>
      </c>
      <c r="D35" s="29">
        <f t="shared" si="1"/>
        <v>209</v>
      </c>
      <c r="E35" s="33">
        <f t="shared" si="3"/>
        <v>217</v>
      </c>
      <c r="F35" s="38"/>
    </row>
    <row r="36" spans="1:6" ht="23.4" x14ac:dyDescent="0.45">
      <c r="A36" s="9" t="s">
        <v>26</v>
      </c>
      <c r="B36" s="10">
        <v>254</v>
      </c>
      <c r="C36" s="5">
        <f t="shared" si="0"/>
        <v>261.62</v>
      </c>
      <c r="D36" s="29">
        <f t="shared" si="1"/>
        <v>284</v>
      </c>
      <c r="E36" s="33">
        <f t="shared" si="3"/>
        <v>295</v>
      </c>
      <c r="F36" s="38"/>
    </row>
    <row r="37" spans="1:6" ht="23.4" x14ac:dyDescent="0.45">
      <c r="A37" s="9" t="s">
        <v>27</v>
      </c>
      <c r="B37" s="10">
        <v>267</v>
      </c>
      <c r="C37" s="5">
        <f t="shared" si="0"/>
        <v>275.01</v>
      </c>
      <c r="D37" s="29">
        <f t="shared" si="1"/>
        <v>299</v>
      </c>
      <c r="E37" s="33">
        <f t="shared" si="3"/>
        <v>311</v>
      </c>
      <c r="F37" s="38"/>
    </row>
    <row r="38" spans="1:6" ht="23.4" x14ac:dyDescent="0.45">
      <c r="A38" s="11" t="s">
        <v>28</v>
      </c>
      <c r="B38" s="12">
        <v>455</v>
      </c>
      <c r="C38" s="5">
        <f t="shared" si="0"/>
        <v>468.65</v>
      </c>
      <c r="D38" s="29">
        <f t="shared" si="1"/>
        <v>509</v>
      </c>
      <c r="E38" s="33">
        <f t="shared" si="3"/>
        <v>529</v>
      </c>
      <c r="F38" s="38"/>
    </row>
    <row r="39" spans="1:6" ht="23.4" x14ac:dyDescent="0.45">
      <c r="A39" s="11" t="s">
        <v>29</v>
      </c>
      <c r="B39" s="12">
        <v>299</v>
      </c>
      <c r="C39" s="5">
        <f t="shared" si="0"/>
        <v>307.97000000000003</v>
      </c>
      <c r="D39" s="29">
        <f t="shared" si="1"/>
        <v>334</v>
      </c>
      <c r="E39" s="33">
        <f t="shared" si="3"/>
        <v>347</v>
      </c>
      <c r="F39" s="38"/>
    </row>
    <row r="40" spans="1:6" ht="23.4" x14ac:dyDescent="0.45">
      <c r="A40" s="9" t="s">
        <v>30</v>
      </c>
      <c r="B40" s="10">
        <v>590</v>
      </c>
      <c r="C40" s="5">
        <f t="shared" si="0"/>
        <v>607.70000000000005</v>
      </c>
      <c r="D40" s="29">
        <f t="shared" si="1"/>
        <v>660</v>
      </c>
      <c r="E40" s="33">
        <f t="shared" si="3"/>
        <v>686</v>
      </c>
      <c r="F40" s="38"/>
    </row>
    <row r="41" spans="1:6" ht="23.4" x14ac:dyDescent="0.45">
      <c r="A41" s="9" t="s">
        <v>31</v>
      </c>
      <c r="B41" s="10">
        <v>359</v>
      </c>
      <c r="C41" s="5">
        <f t="shared" si="0"/>
        <v>369.77</v>
      </c>
      <c r="D41" s="29">
        <f t="shared" si="1"/>
        <v>402</v>
      </c>
      <c r="E41" s="33">
        <f t="shared" si="3"/>
        <v>418</v>
      </c>
      <c r="F41" s="38"/>
    </row>
    <row r="42" spans="1:6" ht="23.4" x14ac:dyDescent="0.45">
      <c r="A42" s="9" t="s">
        <v>32</v>
      </c>
      <c r="B42" s="10">
        <v>147</v>
      </c>
      <c r="C42" s="5">
        <f t="shared" si="0"/>
        <v>151.41</v>
      </c>
      <c r="D42" s="29">
        <f t="shared" si="1"/>
        <v>164</v>
      </c>
      <c r="E42" s="33">
        <f t="shared" si="3"/>
        <v>171</v>
      </c>
      <c r="F42" s="38"/>
    </row>
    <row r="43" spans="1:6" ht="23.4" x14ac:dyDescent="0.45">
      <c r="A43" s="9" t="s">
        <v>33</v>
      </c>
      <c r="B43" s="10">
        <v>147</v>
      </c>
      <c r="C43" s="5">
        <f t="shared" si="0"/>
        <v>151.41</v>
      </c>
      <c r="D43" s="29">
        <f t="shared" si="1"/>
        <v>164</v>
      </c>
      <c r="E43" s="33">
        <f t="shared" si="3"/>
        <v>171</v>
      </c>
      <c r="F43" s="38"/>
    </row>
    <row r="44" spans="1:6" ht="23.4" x14ac:dyDescent="0.45">
      <c r="A44" s="9" t="s">
        <v>34</v>
      </c>
      <c r="B44" s="10">
        <v>267</v>
      </c>
      <c r="C44" s="5">
        <f t="shared" si="0"/>
        <v>275.01</v>
      </c>
      <c r="D44" s="29">
        <f t="shared" si="1"/>
        <v>299</v>
      </c>
      <c r="E44" s="33">
        <f t="shared" si="3"/>
        <v>311</v>
      </c>
      <c r="F44" s="38"/>
    </row>
    <row r="45" spans="1:6" ht="23.4" x14ac:dyDescent="0.45">
      <c r="A45" s="9" t="s">
        <v>35</v>
      </c>
      <c r="B45" s="10">
        <v>390</v>
      </c>
      <c r="C45" s="5">
        <f t="shared" si="0"/>
        <v>401.7</v>
      </c>
      <c r="D45" s="29">
        <f t="shared" si="1"/>
        <v>436</v>
      </c>
      <c r="E45" s="33">
        <f t="shared" si="3"/>
        <v>453</v>
      </c>
      <c r="F45" s="38"/>
    </row>
    <row r="46" spans="1:6" ht="23.4" x14ac:dyDescent="0.45">
      <c r="A46" s="9" t="s">
        <v>36</v>
      </c>
      <c r="B46" s="10">
        <v>522</v>
      </c>
      <c r="C46" s="5">
        <f t="shared" si="0"/>
        <v>537.66</v>
      </c>
      <c r="D46" s="29">
        <f t="shared" si="1"/>
        <v>584</v>
      </c>
      <c r="E46" s="33">
        <f t="shared" si="3"/>
        <v>607</v>
      </c>
      <c r="F46" s="38"/>
    </row>
    <row r="47" spans="1:6" ht="23.4" x14ac:dyDescent="0.45">
      <c r="A47" s="9" t="s">
        <v>37</v>
      </c>
      <c r="B47" s="10">
        <v>537</v>
      </c>
      <c r="C47" s="5">
        <f t="shared" si="0"/>
        <v>553.11</v>
      </c>
      <c r="D47" s="29">
        <f t="shared" si="1"/>
        <v>601</v>
      </c>
      <c r="E47" s="33">
        <f t="shared" si="3"/>
        <v>625</v>
      </c>
      <c r="F47" s="38"/>
    </row>
    <row r="48" spans="1:6" ht="23.4" x14ac:dyDescent="0.45">
      <c r="A48" s="9" t="s">
        <v>38</v>
      </c>
      <c r="B48" s="10">
        <v>336</v>
      </c>
      <c r="C48" s="5">
        <f t="shared" si="0"/>
        <v>346.08</v>
      </c>
      <c r="D48" s="29">
        <f t="shared" si="1"/>
        <v>376</v>
      </c>
      <c r="E48" s="33">
        <f t="shared" si="3"/>
        <v>391</v>
      </c>
      <c r="F48" s="38"/>
    </row>
    <row r="49" spans="1:6" ht="23.4" x14ac:dyDescent="0.45">
      <c r="A49" s="9" t="s">
        <v>39</v>
      </c>
      <c r="B49" s="10">
        <v>348</v>
      </c>
      <c r="C49" s="5">
        <f t="shared" si="0"/>
        <v>358.44</v>
      </c>
      <c r="D49" s="29">
        <f t="shared" si="1"/>
        <v>389</v>
      </c>
      <c r="E49" s="33">
        <f t="shared" si="3"/>
        <v>405</v>
      </c>
      <c r="F49" s="38"/>
    </row>
    <row r="50" spans="1:6" ht="23.4" x14ac:dyDescent="0.45">
      <c r="A50" s="11" t="s">
        <v>40</v>
      </c>
      <c r="B50" s="12">
        <v>169</v>
      </c>
      <c r="C50" s="5">
        <v>183</v>
      </c>
      <c r="D50" s="29">
        <f t="shared" si="1"/>
        <v>199</v>
      </c>
      <c r="E50" s="33">
        <f t="shared" si="3"/>
        <v>207</v>
      </c>
      <c r="F50" s="38"/>
    </row>
    <row r="51" spans="1:6" ht="23.4" x14ac:dyDescent="0.45">
      <c r="A51" s="11" t="s">
        <v>41</v>
      </c>
      <c r="B51" s="12">
        <v>230</v>
      </c>
      <c r="C51" s="5">
        <v>249</v>
      </c>
      <c r="D51" s="29">
        <f t="shared" si="1"/>
        <v>270</v>
      </c>
      <c r="E51" s="33">
        <f t="shared" si="3"/>
        <v>281</v>
      </c>
      <c r="F51" s="38"/>
    </row>
    <row r="52" spans="1:6" ht="23.4" x14ac:dyDescent="0.45">
      <c r="A52" s="11" t="s">
        <v>130</v>
      </c>
      <c r="B52" s="12">
        <v>121</v>
      </c>
      <c r="C52" s="5">
        <v>125</v>
      </c>
      <c r="D52" s="29">
        <f t="shared" si="1"/>
        <v>136</v>
      </c>
      <c r="E52" s="33">
        <f t="shared" si="3"/>
        <v>141</v>
      </c>
      <c r="F52" s="38"/>
    </row>
    <row r="53" spans="1:6" ht="23.4" x14ac:dyDescent="0.45">
      <c r="A53" s="9" t="s">
        <v>42</v>
      </c>
      <c r="B53" s="10">
        <v>187</v>
      </c>
      <c r="C53" s="5">
        <f t="shared" si="0"/>
        <v>192.61</v>
      </c>
      <c r="D53" s="29">
        <f t="shared" si="1"/>
        <v>209</v>
      </c>
      <c r="E53" s="33">
        <f t="shared" si="3"/>
        <v>217</v>
      </c>
      <c r="F53" s="38"/>
    </row>
    <row r="54" spans="1:6" ht="23.4" x14ac:dyDescent="0.45">
      <c r="A54" s="9" t="s">
        <v>152</v>
      </c>
      <c r="B54" s="10"/>
      <c r="C54" s="5"/>
      <c r="D54" s="29">
        <v>38</v>
      </c>
      <c r="E54" s="33">
        <f t="shared" si="3"/>
        <v>40</v>
      </c>
      <c r="F54" s="38"/>
    </row>
    <row r="55" spans="1:6" ht="23.4" x14ac:dyDescent="0.45">
      <c r="A55" s="9" t="s">
        <v>134</v>
      </c>
      <c r="B55" s="10"/>
      <c r="C55" s="5">
        <v>103</v>
      </c>
      <c r="D55" s="29">
        <f t="shared" si="1"/>
        <v>112</v>
      </c>
      <c r="E55" s="33">
        <f t="shared" si="3"/>
        <v>116</v>
      </c>
      <c r="F55" s="38"/>
    </row>
    <row r="56" spans="1:6" ht="23.4" x14ac:dyDescent="0.45">
      <c r="A56" s="9" t="s">
        <v>153</v>
      </c>
      <c r="B56" s="10"/>
      <c r="C56" s="5"/>
      <c r="D56" s="29">
        <v>31</v>
      </c>
      <c r="E56" s="33">
        <f t="shared" si="3"/>
        <v>32</v>
      </c>
      <c r="F56" s="38"/>
    </row>
    <row r="57" spans="1:6" ht="23.4" x14ac:dyDescent="0.45">
      <c r="A57" s="11" t="s">
        <v>43</v>
      </c>
      <c r="B57" s="12">
        <v>468</v>
      </c>
      <c r="C57" s="5">
        <f t="shared" si="0"/>
        <v>482.04</v>
      </c>
      <c r="D57" s="29">
        <f t="shared" si="1"/>
        <v>523</v>
      </c>
      <c r="E57" s="33">
        <f t="shared" si="3"/>
        <v>544</v>
      </c>
      <c r="F57" s="38"/>
    </row>
    <row r="58" spans="1:6" ht="23.4" x14ac:dyDescent="0.45">
      <c r="A58" s="9" t="s">
        <v>44</v>
      </c>
      <c r="B58" s="10">
        <v>187</v>
      </c>
      <c r="C58" s="5">
        <f t="shared" si="0"/>
        <v>192.61</v>
      </c>
      <c r="D58" s="29">
        <f t="shared" si="1"/>
        <v>209</v>
      </c>
      <c r="E58" s="33">
        <f t="shared" si="3"/>
        <v>217</v>
      </c>
      <c r="F58" s="38"/>
    </row>
    <row r="59" spans="1:6" ht="23.4" x14ac:dyDescent="0.45">
      <c r="A59" s="9" t="s">
        <v>45</v>
      </c>
      <c r="B59" s="10">
        <v>28</v>
      </c>
      <c r="C59" s="5">
        <f t="shared" si="0"/>
        <v>28.84</v>
      </c>
      <c r="D59" s="29">
        <f t="shared" si="1"/>
        <v>31</v>
      </c>
      <c r="E59" s="33">
        <f t="shared" si="3"/>
        <v>32</v>
      </c>
      <c r="F59" s="38"/>
    </row>
    <row r="60" spans="1:6" ht="23.4" x14ac:dyDescent="0.45">
      <c r="A60" s="11" t="s">
        <v>46</v>
      </c>
      <c r="B60" s="12">
        <v>187</v>
      </c>
      <c r="C60" s="5">
        <f t="shared" si="0"/>
        <v>192.61</v>
      </c>
      <c r="D60" s="29">
        <f t="shared" si="1"/>
        <v>209</v>
      </c>
      <c r="E60" s="33">
        <f t="shared" si="3"/>
        <v>217</v>
      </c>
      <c r="F60" s="38"/>
    </row>
    <row r="61" spans="1:6" ht="23.4" x14ac:dyDescent="0.45">
      <c r="A61" s="11" t="s">
        <v>47</v>
      </c>
      <c r="B61" s="12">
        <v>187</v>
      </c>
      <c r="C61" s="5">
        <f t="shared" si="0"/>
        <v>192.61</v>
      </c>
      <c r="D61" s="29">
        <f t="shared" si="1"/>
        <v>209</v>
      </c>
      <c r="E61" s="33">
        <f>ROUND(D61*1.04,0)</f>
        <v>217</v>
      </c>
      <c r="F61" s="38"/>
    </row>
    <row r="62" spans="1:6" ht="23.4" x14ac:dyDescent="0.45">
      <c r="A62" s="9" t="s">
        <v>156</v>
      </c>
      <c r="B62" s="10"/>
      <c r="C62" s="5"/>
      <c r="D62" s="29">
        <v>112</v>
      </c>
      <c r="E62" s="33">
        <f t="shared" si="3"/>
        <v>116</v>
      </c>
      <c r="F62" s="38"/>
    </row>
    <row r="63" spans="1:6" ht="23.4" x14ac:dyDescent="0.45">
      <c r="A63" s="11" t="s">
        <v>50</v>
      </c>
      <c r="B63" s="12">
        <v>230</v>
      </c>
      <c r="C63" s="5">
        <f t="shared" si="0"/>
        <v>236.9</v>
      </c>
      <c r="D63" s="29">
        <f t="shared" si="1"/>
        <v>257</v>
      </c>
      <c r="E63" s="33">
        <f t="shared" si="3"/>
        <v>267</v>
      </c>
      <c r="F63" s="38"/>
    </row>
    <row r="64" spans="1:6" ht="23.4" x14ac:dyDescent="0.45">
      <c r="A64" s="11" t="s">
        <v>51</v>
      </c>
      <c r="B64" s="12">
        <v>220</v>
      </c>
      <c r="C64" s="5">
        <f t="shared" si="0"/>
        <v>226.6</v>
      </c>
      <c r="D64" s="29">
        <f t="shared" si="1"/>
        <v>246</v>
      </c>
      <c r="E64" s="33">
        <f t="shared" si="3"/>
        <v>256</v>
      </c>
      <c r="F64" s="38"/>
    </row>
    <row r="65" spans="1:6" ht="23.4" x14ac:dyDescent="0.45">
      <c r="A65" s="11" t="s">
        <v>52</v>
      </c>
      <c r="B65" s="12">
        <v>34</v>
      </c>
      <c r="C65" s="5">
        <f t="shared" si="0"/>
        <v>35.020000000000003</v>
      </c>
      <c r="D65" s="29">
        <f t="shared" si="1"/>
        <v>38</v>
      </c>
      <c r="E65" s="33">
        <f t="shared" si="3"/>
        <v>40</v>
      </c>
      <c r="F65" s="38"/>
    </row>
    <row r="66" spans="1:6" ht="23.4" x14ac:dyDescent="0.45">
      <c r="A66" s="11" t="s">
        <v>157</v>
      </c>
      <c r="B66" s="12"/>
      <c r="C66" s="5"/>
      <c r="D66" s="29">
        <v>103</v>
      </c>
      <c r="E66" s="33">
        <f t="shared" si="3"/>
        <v>107</v>
      </c>
      <c r="F66" s="38"/>
    </row>
    <row r="67" spans="1:6" ht="23.4" x14ac:dyDescent="0.45">
      <c r="A67" s="11" t="s">
        <v>135</v>
      </c>
      <c r="B67" s="12"/>
      <c r="C67" s="5">
        <v>95</v>
      </c>
      <c r="D67" s="29">
        <f t="shared" si="1"/>
        <v>103</v>
      </c>
      <c r="E67" s="33">
        <f t="shared" si="3"/>
        <v>107</v>
      </c>
      <c r="F67" s="38"/>
    </row>
    <row r="68" spans="1:6" ht="23.4" x14ac:dyDescent="0.45">
      <c r="A68" s="9" t="s">
        <v>150</v>
      </c>
      <c r="B68" s="12">
        <v>110</v>
      </c>
      <c r="C68" s="5">
        <f t="shared" si="0"/>
        <v>113.3</v>
      </c>
      <c r="D68" s="30">
        <f t="shared" si="1"/>
        <v>123</v>
      </c>
      <c r="E68" s="34">
        <f t="shared" si="3"/>
        <v>128</v>
      </c>
      <c r="F68" s="38"/>
    </row>
    <row r="69" spans="1:6" ht="23.4" x14ac:dyDescent="0.45">
      <c r="A69" s="11" t="s">
        <v>53</v>
      </c>
      <c r="B69" s="12">
        <v>19</v>
      </c>
      <c r="C69" s="5">
        <f t="shared" ref="C69:C123" si="4">SUM(B69*0.03)+B69</f>
        <v>19.57</v>
      </c>
      <c r="D69" s="29">
        <f t="shared" si="1"/>
        <v>21</v>
      </c>
      <c r="E69" s="33">
        <f t="shared" si="3"/>
        <v>22</v>
      </c>
      <c r="F69" s="38"/>
    </row>
    <row r="70" spans="1:6" ht="23.4" x14ac:dyDescent="0.45">
      <c r="A70" s="11" t="s">
        <v>133</v>
      </c>
      <c r="B70" s="12">
        <v>22</v>
      </c>
      <c r="C70" s="5">
        <f t="shared" si="4"/>
        <v>22.66</v>
      </c>
      <c r="D70" s="29">
        <f t="shared" si="1"/>
        <v>25</v>
      </c>
      <c r="E70" s="33">
        <f t="shared" si="3"/>
        <v>26</v>
      </c>
      <c r="F70" s="38"/>
    </row>
    <row r="71" spans="1:6" ht="23.4" x14ac:dyDescent="0.45">
      <c r="A71" s="11" t="s">
        <v>54</v>
      </c>
      <c r="B71" s="12">
        <v>22</v>
      </c>
      <c r="C71" s="5">
        <f t="shared" si="4"/>
        <v>22.66</v>
      </c>
      <c r="D71" s="29">
        <f t="shared" ref="D71:D127" si="5">ROUND(C71*1.086,0)</f>
        <v>25</v>
      </c>
      <c r="E71" s="33">
        <f t="shared" si="3"/>
        <v>26</v>
      </c>
      <c r="F71" s="38"/>
    </row>
    <row r="72" spans="1:6" ht="23.4" x14ac:dyDescent="0.45">
      <c r="A72" s="11" t="s">
        <v>55</v>
      </c>
      <c r="B72" s="12">
        <v>12</v>
      </c>
      <c r="C72" s="5">
        <f t="shared" si="4"/>
        <v>12.36</v>
      </c>
      <c r="D72" s="29">
        <f t="shared" si="5"/>
        <v>13</v>
      </c>
      <c r="E72" s="33">
        <f t="shared" si="3"/>
        <v>14</v>
      </c>
      <c r="F72" s="38"/>
    </row>
    <row r="73" spans="1:6" ht="23.4" x14ac:dyDescent="0.45">
      <c r="A73" s="11" t="s">
        <v>56</v>
      </c>
      <c r="B73" s="12">
        <v>268</v>
      </c>
      <c r="C73" s="5">
        <f t="shared" si="4"/>
        <v>276.04000000000002</v>
      </c>
      <c r="D73" s="29">
        <f t="shared" si="5"/>
        <v>300</v>
      </c>
      <c r="E73" s="33">
        <f t="shared" si="3"/>
        <v>312</v>
      </c>
      <c r="F73" s="38"/>
    </row>
    <row r="74" spans="1:6" ht="23.4" x14ac:dyDescent="0.45">
      <c r="A74" s="11" t="s">
        <v>155</v>
      </c>
      <c r="B74" s="12"/>
      <c r="C74" s="5"/>
      <c r="D74" s="29">
        <v>270</v>
      </c>
      <c r="E74" s="33">
        <f t="shared" si="3"/>
        <v>281</v>
      </c>
      <c r="F74" s="38"/>
    </row>
    <row r="75" spans="1:6" ht="23.4" x14ac:dyDescent="0.45">
      <c r="A75" s="11" t="s">
        <v>154</v>
      </c>
      <c r="B75" s="12"/>
      <c r="C75" s="5"/>
      <c r="D75" s="29">
        <v>123</v>
      </c>
      <c r="E75" s="33">
        <f t="shared" si="3"/>
        <v>128</v>
      </c>
      <c r="F75" s="38"/>
    </row>
    <row r="76" spans="1:6" ht="23.4" x14ac:dyDescent="0.45">
      <c r="A76" s="9" t="s">
        <v>57</v>
      </c>
      <c r="B76" s="10">
        <v>147</v>
      </c>
      <c r="C76" s="5">
        <f t="shared" si="4"/>
        <v>151.41</v>
      </c>
      <c r="D76" s="29">
        <f t="shared" si="5"/>
        <v>164</v>
      </c>
      <c r="E76" s="33">
        <f t="shared" si="3"/>
        <v>171</v>
      </c>
      <c r="F76" s="38"/>
    </row>
    <row r="77" spans="1:6" ht="23.4" x14ac:dyDescent="0.45">
      <c r="A77" s="9" t="s">
        <v>58</v>
      </c>
      <c r="B77" s="10">
        <v>4927</v>
      </c>
      <c r="C77" s="5">
        <f t="shared" si="4"/>
        <v>5074.8100000000004</v>
      </c>
      <c r="D77" s="29">
        <f t="shared" si="5"/>
        <v>5511</v>
      </c>
      <c r="E77" s="33">
        <f t="shared" si="3"/>
        <v>5731</v>
      </c>
      <c r="F77" s="38"/>
    </row>
    <row r="78" spans="1:6" ht="23.4" x14ac:dyDescent="0.45">
      <c r="A78" s="9" t="s">
        <v>59</v>
      </c>
      <c r="B78" s="10">
        <v>107</v>
      </c>
      <c r="C78" s="5">
        <f t="shared" si="4"/>
        <v>110.21</v>
      </c>
      <c r="D78" s="29">
        <f t="shared" si="5"/>
        <v>120</v>
      </c>
      <c r="E78" s="33">
        <f t="shared" si="3"/>
        <v>125</v>
      </c>
      <c r="F78" s="38"/>
    </row>
    <row r="79" spans="1:6" ht="23.4" x14ac:dyDescent="0.45">
      <c r="A79" s="9" t="s">
        <v>151</v>
      </c>
      <c r="B79" s="10">
        <v>147</v>
      </c>
      <c r="C79" s="5">
        <f t="shared" si="4"/>
        <v>151.41</v>
      </c>
      <c r="D79" s="30">
        <f t="shared" si="5"/>
        <v>164</v>
      </c>
      <c r="E79" s="34">
        <f t="shared" si="3"/>
        <v>171</v>
      </c>
      <c r="F79" s="38"/>
    </row>
    <row r="80" spans="1:6" ht="23.4" x14ac:dyDescent="0.45">
      <c r="A80" s="9" t="s">
        <v>60</v>
      </c>
      <c r="B80" s="10">
        <v>133</v>
      </c>
      <c r="C80" s="5">
        <f t="shared" si="4"/>
        <v>136.99</v>
      </c>
      <c r="D80" s="29">
        <f t="shared" si="5"/>
        <v>149</v>
      </c>
      <c r="E80" s="33">
        <f t="shared" ref="E80:E134" si="6">ROUND(D80*1.04,0)</f>
        <v>155</v>
      </c>
      <c r="F80" s="38"/>
    </row>
    <row r="81" spans="1:6" ht="23.4" x14ac:dyDescent="0.45">
      <c r="A81" s="9" t="s">
        <v>61</v>
      </c>
      <c r="B81" s="10">
        <v>133</v>
      </c>
      <c r="C81" s="5">
        <f t="shared" si="4"/>
        <v>136.99</v>
      </c>
      <c r="D81" s="29">
        <f t="shared" si="5"/>
        <v>149</v>
      </c>
      <c r="E81" s="33">
        <f t="shared" si="6"/>
        <v>155</v>
      </c>
      <c r="F81" s="38"/>
    </row>
    <row r="82" spans="1:6" ht="23.4" x14ac:dyDescent="0.45">
      <c r="A82" s="9" t="s">
        <v>62</v>
      </c>
      <c r="B82" s="10">
        <v>481</v>
      </c>
      <c r="C82" s="5">
        <f t="shared" si="4"/>
        <v>495.43</v>
      </c>
      <c r="D82" s="29">
        <f t="shared" si="5"/>
        <v>538</v>
      </c>
      <c r="E82" s="33">
        <f t="shared" si="6"/>
        <v>560</v>
      </c>
      <c r="F82" s="38"/>
    </row>
    <row r="83" spans="1:6" ht="23.4" x14ac:dyDescent="0.45">
      <c r="A83" s="11" t="s">
        <v>63</v>
      </c>
      <c r="B83" s="12">
        <v>107</v>
      </c>
      <c r="C83" s="5">
        <f t="shared" si="4"/>
        <v>110.21</v>
      </c>
      <c r="D83" s="29">
        <f t="shared" si="5"/>
        <v>120</v>
      </c>
      <c r="E83" s="33">
        <f t="shared" si="6"/>
        <v>125</v>
      </c>
      <c r="F83" s="38"/>
    </row>
    <row r="84" spans="1:6" ht="23.4" x14ac:dyDescent="0.45">
      <c r="A84" s="9" t="s">
        <v>64</v>
      </c>
      <c r="B84" s="10">
        <v>482</v>
      </c>
      <c r="C84" s="5">
        <f t="shared" si="4"/>
        <v>496.46</v>
      </c>
      <c r="D84" s="29">
        <f t="shared" si="5"/>
        <v>539</v>
      </c>
      <c r="E84" s="33">
        <f t="shared" si="6"/>
        <v>561</v>
      </c>
      <c r="F84" s="38"/>
    </row>
    <row r="85" spans="1:6" ht="23.4" x14ac:dyDescent="0.45">
      <c r="A85" s="9" t="s">
        <v>65</v>
      </c>
      <c r="B85" s="10">
        <v>291</v>
      </c>
      <c r="C85" s="5">
        <f t="shared" si="4"/>
        <v>299.73</v>
      </c>
      <c r="D85" s="29">
        <f t="shared" si="5"/>
        <v>326</v>
      </c>
      <c r="E85" s="33">
        <f t="shared" si="6"/>
        <v>339</v>
      </c>
      <c r="F85" s="38"/>
    </row>
    <row r="86" spans="1:6" ht="23.4" x14ac:dyDescent="0.45">
      <c r="A86" s="9" t="s">
        <v>66</v>
      </c>
      <c r="B86" s="10">
        <v>173</v>
      </c>
      <c r="C86" s="5">
        <f t="shared" si="4"/>
        <v>178.19</v>
      </c>
      <c r="D86" s="29">
        <f t="shared" si="5"/>
        <v>194</v>
      </c>
      <c r="E86" s="33">
        <f t="shared" si="6"/>
        <v>202</v>
      </c>
      <c r="F86" s="38"/>
    </row>
    <row r="87" spans="1:6" ht="23.4" x14ac:dyDescent="0.45">
      <c r="A87" s="9" t="s">
        <v>67</v>
      </c>
      <c r="B87" s="10">
        <v>87</v>
      </c>
      <c r="C87" s="5">
        <f t="shared" si="4"/>
        <v>89.61</v>
      </c>
      <c r="D87" s="29">
        <f t="shared" si="5"/>
        <v>97</v>
      </c>
      <c r="E87" s="33">
        <f t="shared" si="6"/>
        <v>101</v>
      </c>
      <c r="F87" s="38"/>
    </row>
    <row r="88" spans="1:6" ht="23.4" x14ac:dyDescent="0.45">
      <c r="A88" s="11" t="s">
        <v>68</v>
      </c>
      <c r="B88" s="12">
        <v>485</v>
      </c>
      <c r="C88" s="5">
        <f t="shared" si="4"/>
        <v>499.55</v>
      </c>
      <c r="D88" s="29">
        <f t="shared" si="5"/>
        <v>543</v>
      </c>
      <c r="E88" s="33">
        <f t="shared" si="6"/>
        <v>565</v>
      </c>
      <c r="F88" s="38"/>
    </row>
    <row r="89" spans="1:6" ht="23.4" x14ac:dyDescent="0.45">
      <c r="A89" s="9" t="s">
        <v>69</v>
      </c>
      <c r="B89" s="10">
        <v>147</v>
      </c>
      <c r="C89" s="5">
        <f t="shared" si="4"/>
        <v>151.41</v>
      </c>
      <c r="D89" s="29">
        <f t="shared" si="5"/>
        <v>164</v>
      </c>
      <c r="E89" s="33">
        <f t="shared" si="6"/>
        <v>171</v>
      </c>
      <c r="F89" s="38"/>
    </row>
    <row r="90" spans="1:6" ht="23.4" x14ac:dyDescent="0.45">
      <c r="A90" s="9" t="s">
        <v>70</v>
      </c>
      <c r="B90" s="10">
        <v>161</v>
      </c>
      <c r="C90" s="5">
        <f t="shared" si="4"/>
        <v>165.83</v>
      </c>
      <c r="D90" s="29">
        <f t="shared" si="5"/>
        <v>180</v>
      </c>
      <c r="E90" s="33">
        <f t="shared" si="6"/>
        <v>187</v>
      </c>
      <c r="F90" s="38"/>
    </row>
    <row r="91" spans="1:6" ht="23.4" x14ac:dyDescent="0.4">
      <c r="A91" s="13" t="s">
        <v>71</v>
      </c>
      <c r="B91" s="14">
        <v>281</v>
      </c>
      <c r="C91" s="5">
        <f t="shared" si="4"/>
        <v>289.43</v>
      </c>
      <c r="D91" s="29">
        <f t="shared" si="5"/>
        <v>314</v>
      </c>
      <c r="E91" s="33">
        <f t="shared" si="6"/>
        <v>327</v>
      </c>
      <c r="F91" s="38"/>
    </row>
    <row r="92" spans="1:6" ht="23.4" x14ac:dyDescent="0.45">
      <c r="A92" s="9" t="s">
        <v>73</v>
      </c>
      <c r="B92" s="10">
        <v>590</v>
      </c>
      <c r="C92" s="5">
        <f t="shared" si="4"/>
        <v>607.70000000000005</v>
      </c>
      <c r="D92" s="29">
        <f t="shared" si="5"/>
        <v>660</v>
      </c>
      <c r="E92" s="33">
        <f t="shared" si="6"/>
        <v>686</v>
      </c>
      <c r="F92" s="38"/>
    </row>
    <row r="93" spans="1:6" ht="23.4" x14ac:dyDescent="0.45">
      <c r="A93" s="9" t="s">
        <v>74</v>
      </c>
      <c r="B93" s="10">
        <v>214</v>
      </c>
      <c r="C93" s="5">
        <f t="shared" si="4"/>
        <v>220.42</v>
      </c>
      <c r="D93" s="29">
        <f t="shared" si="5"/>
        <v>239</v>
      </c>
      <c r="E93" s="33">
        <f t="shared" si="6"/>
        <v>249</v>
      </c>
      <c r="F93" s="38"/>
    </row>
    <row r="94" spans="1:6" ht="23.4" x14ac:dyDescent="0.45">
      <c r="A94" s="9" t="s">
        <v>75</v>
      </c>
      <c r="B94" s="10">
        <v>214</v>
      </c>
      <c r="C94" s="5">
        <f t="shared" si="4"/>
        <v>220.42</v>
      </c>
      <c r="D94" s="29">
        <f t="shared" si="5"/>
        <v>239</v>
      </c>
      <c r="E94" s="33">
        <f t="shared" si="6"/>
        <v>249</v>
      </c>
      <c r="F94" s="38"/>
    </row>
    <row r="95" spans="1:6" ht="23.4" x14ac:dyDescent="0.45">
      <c r="A95" s="9" t="s">
        <v>76</v>
      </c>
      <c r="B95" s="10">
        <v>214</v>
      </c>
      <c r="C95" s="5">
        <f t="shared" si="4"/>
        <v>220.42</v>
      </c>
      <c r="D95" s="29">
        <f t="shared" si="5"/>
        <v>239</v>
      </c>
      <c r="E95" s="33">
        <f t="shared" si="6"/>
        <v>249</v>
      </c>
      <c r="F95" s="38"/>
    </row>
    <row r="96" spans="1:6" ht="23.4" x14ac:dyDescent="0.45">
      <c r="A96" s="9" t="s">
        <v>77</v>
      </c>
      <c r="B96" s="10">
        <v>14</v>
      </c>
      <c r="C96" s="5">
        <f t="shared" si="4"/>
        <v>14.42</v>
      </c>
      <c r="D96" s="29">
        <f t="shared" si="5"/>
        <v>16</v>
      </c>
      <c r="E96" s="33">
        <f t="shared" si="6"/>
        <v>17</v>
      </c>
      <c r="F96" s="38"/>
    </row>
    <row r="97" spans="1:6" ht="23.4" x14ac:dyDescent="0.45">
      <c r="A97" s="9" t="s">
        <v>78</v>
      </c>
      <c r="B97" s="10">
        <v>147</v>
      </c>
      <c r="C97" s="5">
        <f t="shared" si="4"/>
        <v>151.41</v>
      </c>
      <c r="D97" s="29">
        <f t="shared" si="5"/>
        <v>164</v>
      </c>
      <c r="E97" s="33">
        <f t="shared" si="6"/>
        <v>171</v>
      </c>
      <c r="F97" s="38"/>
    </row>
    <row r="98" spans="1:6" ht="23.4" x14ac:dyDescent="0.45">
      <c r="A98" s="9" t="s">
        <v>79</v>
      </c>
      <c r="B98" s="10">
        <v>147</v>
      </c>
      <c r="C98" s="5">
        <f t="shared" si="4"/>
        <v>151.41</v>
      </c>
      <c r="D98" s="29">
        <f t="shared" si="5"/>
        <v>164</v>
      </c>
      <c r="E98" s="33">
        <f t="shared" si="6"/>
        <v>171</v>
      </c>
      <c r="F98" s="38"/>
    </row>
    <row r="99" spans="1:6" ht="23.4" x14ac:dyDescent="0.45">
      <c r="A99" s="9" t="s">
        <v>80</v>
      </c>
      <c r="B99" s="10">
        <v>187</v>
      </c>
      <c r="C99" s="5">
        <f t="shared" si="4"/>
        <v>192.61</v>
      </c>
      <c r="D99" s="29">
        <f t="shared" si="5"/>
        <v>209</v>
      </c>
      <c r="E99" s="33">
        <f t="shared" si="6"/>
        <v>217</v>
      </c>
      <c r="F99" s="38"/>
    </row>
    <row r="100" spans="1:6" ht="23.4" x14ac:dyDescent="0.45">
      <c r="A100" s="9" t="s">
        <v>147</v>
      </c>
      <c r="B100" s="10"/>
      <c r="C100" s="5"/>
      <c r="D100" s="29">
        <v>975</v>
      </c>
      <c r="E100" s="33">
        <f t="shared" si="6"/>
        <v>1014</v>
      </c>
      <c r="F100" s="39">
        <f>E100*0.5*0.9</f>
        <v>456.3</v>
      </c>
    </row>
    <row r="101" spans="1:6" ht="23.4" x14ac:dyDescent="0.45">
      <c r="A101" s="9" t="s">
        <v>81</v>
      </c>
      <c r="B101" s="10">
        <v>228</v>
      </c>
      <c r="C101" s="5">
        <f t="shared" si="4"/>
        <v>234.84</v>
      </c>
      <c r="D101" s="29">
        <f t="shared" si="5"/>
        <v>255</v>
      </c>
      <c r="E101" s="33">
        <f t="shared" si="6"/>
        <v>265</v>
      </c>
      <c r="F101" s="38"/>
    </row>
    <row r="102" spans="1:6" ht="23.4" x14ac:dyDescent="0.45">
      <c r="A102" s="9" t="s">
        <v>82</v>
      </c>
      <c r="B102" s="10">
        <v>288</v>
      </c>
      <c r="C102" s="5">
        <f t="shared" si="4"/>
        <v>296.64</v>
      </c>
      <c r="D102" s="29">
        <f t="shared" si="5"/>
        <v>322</v>
      </c>
      <c r="E102" s="33">
        <f t="shared" si="6"/>
        <v>335</v>
      </c>
      <c r="F102" s="38"/>
    </row>
    <row r="103" spans="1:6" ht="23.4" x14ac:dyDescent="0.45">
      <c r="A103" s="9" t="s">
        <v>85</v>
      </c>
      <c r="B103" s="10">
        <v>308</v>
      </c>
      <c r="C103" s="5">
        <f t="shared" si="4"/>
        <v>317.24</v>
      </c>
      <c r="D103" s="29">
        <f t="shared" si="5"/>
        <v>345</v>
      </c>
      <c r="E103" s="33">
        <f t="shared" si="6"/>
        <v>359</v>
      </c>
      <c r="F103" s="38"/>
    </row>
    <row r="104" spans="1:6" ht="23.4" x14ac:dyDescent="0.45">
      <c r="A104" s="9" t="s">
        <v>86</v>
      </c>
      <c r="B104" s="10">
        <v>308</v>
      </c>
      <c r="C104" s="5">
        <f t="shared" si="4"/>
        <v>317.24</v>
      </c>
      <c r="D104" s="29">
        <f t="shared" si="5"/>
        <v>345</v>
      </c>
      <c r="E104" s="33">
        <f t="shared" si="6"/>
        <v>359</v>
      </c>
      <c r="F104" s="38"/>
    </row>
    <row r="105" spans="1:6" ht="23.4" x14ac:dyDescent="0.45">
      <c r="A105" s="9" t="s">
        <v>89</v>
      </c>
      <c r="B105" s="10">
        <v>1395</v>
      </c>
      <c r="C105" s="5">
        <f t="shared" si="4"/>
        <v>1436.85</v>
      </c>
      <c r="D105" s="29">
        <f t="shared" si="5"/>
        <v>1560</v>
      </c>
      <c r="E105" s="33">
        <f t="shared" si="6"/>
        <v>1622</v>
      </c>
      <c r="F105" s="38"/>
    </row>
    <row r="106" spans="1:6" ht="23.4" x14ac:dyDescent="0.45">
      <c r="A106" s="26" t="s">
        <v>132</v>
      </c>
      <c r="B106" s="10">
        <v>1395</v>
      </c>
      <c r="C106" s="5">
        <f t="shared" si="4"/>
        <v>1436.85</v>
      </c>
      <c r="D106" s="29">
        <f t="shared" si="5"/>
        <v>1560</v>
      </c>
      <c r="E106" s="33">
        <f t="shared" si="6"/>
        <v>1622</v>
      </c>
      <c r="F106" s="38"/>
    </row>
    <row r="107" spans="1:6" ht="23.4" x14ac:dyDescent="0.45">
      <c r="A107" s="9" t="s">
        <v>90</v>
      </c>
      <c r="B107" s="10">
        <v>1495</v>
      </c>
      <c r="C107" s="5">
        <f t="shared" si="4"/>
        <v>1539.85</v>
      </c>
      <c r="D107" s="29">
        <f t="shared" si="5"/>
        <v>1672</v>
      </c>
      <c r="E107" s="33">
        <f t="shared" si="6"/>
        <v>1739</v>
      </c>
      <c r="F107" s="38"/>
    </row>
    <row r="108" spans="1:6" ht="23.4" x14ac:dyDescent="0.45">
      <c r="A108" s="9" t="s">
        <v>131</v>
      </c>
      <c r="B108" s="10">
        <v>187</v>
      </c>
      <c r="C108" s="5">
        <f t="shared" si="4"/>
        <v>192.61</v>
      </c>
      <c r="D108" s="29">
        <f t="shared" si="5"/>
        <v>209</v>
      </c>
      <c r="E108" s="33">
        <f t="shared" si="6"/>
        <v>217</v>
      </c>
      <c r="F108" s="38"/>
    </row>
    <row r="109" spans="1:6" ht="23.4" x14ac:dyDescent="0.45">
      <c r="A109" s="11" t="s">
        <v>91</v>
      </c>
      <c r="B109" s="12">
        <v>295</v>
      </c>
      <c r="C109" s="5">
        <f t="shared" si="4"/>
        <v>303.85000000000002</v>
      </c>
      <c r="D109" s="29">
        <f t="shared" si="5"/>
        <v>330</v>
      </c>
      <c r="E109" s="33">
        <f t="shared" si="6"/>
        <v>343</v>
      </c>
      <c r="F109" s="38"/>
    </row>
    <row r="110" spans="1:6" ht="23.4" x14ac:dyDescent="0.45">
      <c r="A110" s="9" t="s">
        <v>92</v>
      </c>
      <c r="B110" s="10">
        <v>147</v>
      </c>
      <c r="C110" s="5">
        <f t="shared" si="4"/>
        <v>151.41</v>
      </c>
      <c r="D110" s="29">
        <f t="shared" si="5"/>
        <v>164</v>
      </c>
      <c r="E110" s="33">
        <f t="shared" si="6"/>
        <v>171</v>
      </c>
      <c r="F110" s="38"/>
    </row>
    <row r="111" spans="1:6" ht="23.4" x14ac:dyDescent="0.45">
      <c r="A111" s="9" t="s">
        <v>149</v>
      </c>
      <c r="B111" s="10">
        <v>147</v>
      </c>
      <c r="C111" s="5">
        <f t="shared" si="4"/>
        <v>151.41</v>
      </c>
      <c r="D111" s="29">
        <f t="shared" si="5"/>
        <v>164</v>
      </c>
      <c r="E111" s="33">
        <f t="shared" si="6"/>
        <v>171</v>
      </c>
      <c r="F111" s="38"/>
    </row>
    <row r="112" spans="1:6" ht="23.4" x14ac:dyDescent="0.45">
      <c r="A112" s="9" t="s">
        <v>93</v>
      </c>
      <c r="B112" s="10">
        <v>202</v>
      </c>
      <c r="C112" s="5">
        <f t="shared" si="4"/>
        <v>208.06</v>
      </c>
      <c r="D112" s="29">
        <f t="shared" si="5"/>
        <v>226</v>
      </c>
      <c r="E112" s="33">
        <f t="shared" si="6"/>
        <v>235</v>
      </c>
      <c r="F112" s="38"/>
    </row>
    <row r="113" spans="1:6" ht="23.4" x14ac:dyDescent="0.45">
      <c r="A113" s="9" t="s">
        <v>94</v>
      </c>
      <c r="B113" s="10">
        <v>2831</v>
      </c>
      <c r="C113" s="21">
        <f t="shared" si="4"/>
        <v>2915.93</v>
      </c>
      <c r="D113" s="30">
        <v>1850</v>
      </c>
      <c r="E113" s="33">
        <f t="shared" si="6"/>
        <v>1924</v>
      </c>
      <c r="F113" s="38"/>
    </row>
    <row r="114" spans="1:6" ht="23.4" x14ac:dyDescent="0.45">
      <c r="A114" s="9" t="s">
        <v>95</v>
      </c>
      <c r="B114" s="10">
        <v>1875</v>
      </c>
      <c r="C114" s="5">
        <f t="shared" si="4"/>
        <v>1931.25</v>
      </c>
      <c r="D114" s="29">
        <f t="shared" si="5"/>
        <v>2097</v>
      </c>
      <c r="E114" s="33">
        <f t="shared" si="6"/>
        <v>2181</v>
      </c>
      <c r="F114" s="38"/>
    </row>
    <row r="115" spans="1:6" ht="23.4" x14ac:dyDescent="0.45">
      <c r="A115" s="9" t="s">
        <v>96</v>
      </c>
      <c r="B115" s="10">
        <v>3312</v>
      </c>
      <c r="C115" s="5">
        <f t="shared" si="4"/>
        <v>3411.36</v>
      </c>
      <c r="D115" s="29">
        <f t="shared" si="5"/>
        <v>3705</v>
      </c>
      <c r="E115" s="33">
        <f t="shared" si="6"/>
        <v>3853</v>
      </c>
      <c r="F115" s="38"/>
    </row>
    <row r="116" spans="1:6" ht="23.4" x14ac:dyDescent="0.45">
      <c r="A116" s="9" t="s">
        <v>97</v>
      </c>
      <c r="B116" s="10">
        <v>5501</v>
      </c>
      <c r="C116" s="5">
        <f t="shared" si="4"/>
        <v>5666.03</v>
      </c>
      <c r="D116" s="29">
        <f t="shared" si="5"/>
        <v>6153</v>
      </c>
      <c r="E116" s="33">
        <f t="shared" si="6"/>
        <v>6399</v>
      </c>
      <c r="F116" s="38"/>
    </row>
    <row r="117" spans="1:6" ht="23.4" x14ac:dyDescent="0.45">
      <c r="A117" s="9" t="s">
        <v>98</v>
      </c>
      <c r="B117" s="10">
        <v>49</v>
      </c>
      <c r="C117" s="5">
        <f t="shared" si="4"/>
        <v>50.47</v>
      </c>
      <c r="D117" s="29">
        <f t="shared" si="5"/>
        <v>55</v>
      </c>
      <c r="E117" s="33">
        <f t="shared" si="6"/>
        <v>57</v>
      </c>
      <c r="F117" s="38"/>
    </row>
    <row r="118" spans="1:6" ht="23.4" x14ac:dyDescent="0.4">
      <c r="A118" s="15" t="s">
        <v>99</v>
      </c>
      <c r="B118" s="16"/>
      <c r="C118" s="5"/>
      <c r="D118" s="29"/>
      <c r="E118" s="33">
        <f t="shared" si="6"/>
        <v>0</v>
      </c>
      <c r="F118" s="38"/>
    </row>
    <row r="119" spans="1:6" ht="23.4" x14ac:dyDescent="0.3">
      <c r="A119" s="17" t="s">
        <v>100</v>
      </c>
      <c r="B119" s="18"/>
      <c r="C119" s="5"/>
      <c r="D119" s="29"/>
      <c r="E119" s="33">
        <f t="shared" si="6"/>
        <v>0</v>
      </c>
      <c r="F119" s="38"/>
    </row>
    <row r="120" spans="1:6" ht="23.4" x14ac:dyDescent="0.45">
      <c r="A120" s="27" t="s">
        <v>101</v>
      </c>
      <c r="B120" s="19">
        <v>187</v>
      </c>
      <c r="C120" s="5">
        <f t="shared" si="4"/>
        <v>192.61</v>
      </c>
      <c r="D120" s="29">
        <f t="shared" si="5"/>
        <v>209</v>
      </c>
      <c r="E120" s="33">
        <f t="shared" si="6"/>
        <v>217</v>
      </c>
      <c r="F120" s="38"/>
    </row>
    <row r="121" spans="1:6" ht="23.4" x14ac:dyDescent="0.45">
      <c r="A121" s="27" t="s">
        <v>98</v>
      </c>
      <c r="B121" s="19">
        <v>49</v>
      </c>
      <c r="C121" s="5">
        <f t="shared" si="4"/>
        <v>50.47</v>
      </c>
      <c r="D121" s="29">
        <f t="shared" si="5"/>
        <v>55</v>
      </c>
      <c r="E121" s="33">
        <f t="shared" si="6"/>
        <v>57</v>
      </c>
      <c r="F121" s="38"/>
    </row>
    <row r="122" spans="1:6" ht="23.4" x14ac:dyDescent="0.45">
      <c r="A122" s="27" t="s">
        <v>102</v>
      </c>
      <c r="B122" s="19">
        <v>161</v>
      </c>
      <c r="C122" s="5">
        <f t="shared" si="4"/>
        <v>165.83</v>
      </c>
      <c r="D122" s="29">
        <f t="shared" si="5"/>
        <v>180</v>
      </c>
      <c r="E122" s="33">
        <f t="shared" si="6"/>
        <v>187</v>
      </c>
      <c r="F122" s="38"/>
    </row>
    <row r="123" spans="1:6" ht="23.4" x14ac:dyDescent="0.45">
      <c r="A123" s="27" t="s">
        <v>103</v>
      </c>
      <c r="B123" s="19">
        <v>228</v>
      </c>
      <c r="C123" s="5">
        <f t="shared" si="4"/>
        <v>234.84</v>
      </c>
      <c r="D123" s="29">
        <f t="shared" si="5"/>
        <v>255</v>
      </c>
      <c r="E123" s="33">
        <f t="shared" si="6"/>
        <v>265</v>
      </c>
      <c r="F123" s="38"/>
    </row>
    <row r="124" spans="1:6" ht="23.4" x14ac:dyDescent="0.45">
      <c r="A124" s="9" t="s">
        <v>48</v>
      </c>
      <c r="B124" s="10">
        <v>187</v>
      </c>
      <c r="C124" s="5">
        <f>SUM(B124*0.03)+B124</f>
        <v>192.61</v>
      </c>
      <c r="D124" s="29">
        <f>ROUND(C124*1.086,0)</f>
        <v>209</v>
      </c>
      <c r="E124" s="33">
        <f>ROUND(D124*1.04,0)</f>
        <v>217</v>
      </c>
      <c r="F124" s="38"/>
    </row>
    <row r="125" spans="1:6" ht="23.4" x14ac:dyDescent="0.45">
      <c r="A125" s="9" t="s">
        <v>49</v>
      </c>
      <c r="B125" s="10">
        <v>187</v>
      </c>
      <c r="C125" s="5">
        <f>SUM(B125*0.03)+B125</f>
        <v>192.61</v>
      </c>
      <c r="D125" s="29">
        <f>ROUND(C125*1.086,0)</f>
        <v>209</v>
      </c>
      <c r="E125" s="33">
        <f>ROUND(D125*1.04,0)</f>
        <v>217</v>
      </c>
      <c r="F125" s="38"/>
    </row>
    <row r="126" spans="1:6" ht="23.4" x14ac:dyDescent="0.45">
      <c r="A126" s="27" t="s">
        <v>104</v>
      </c>
      <c r="B126" s="19">
        <v>203</v>
      </c>
      <c r="C126" s="5">
        <f t="shared" ref="C126:C156" si="7">SUM(B126*0.03)+B126</f>
        <v>209.09</v>
      </c>
      <c r="D126" s="29">
        <f t="shared" si="5"/>
        <v>227</v>
      </c>
      <c r="E126" s="33">
        <f t="shared" si="6"/>
        <v>236</v>
      </c>
      <c r="F126" s="38"/>
    </row>
    <row r="127" spans="1:6" ht="23.4" x14ac:dyDescent="0.45">
      <c r="A127" s="27" t="s">
        <v>105</v>
      </c>
      <c r="B127" s="19">
        <v>308</v>
      </c>
      <c r="C127" s="5">
        <f t="shared" si="7"/>
        <v>317.24</v>
      </c>
      <c r="D127" s="29">
        <f t="shared" si="5"/>
        <v>345</v>
      </c>
      <c r="E127" s="33">
        <f t="shared" si="6"/>
        <v>359</v>
      </c>
      <c r="F127" s="38"/>
    </row>
    <row r="128" spans="1:6" ht="23.4" x14ac:dyDescent="0.45">
      <c r="A128" s="27" t="s">
        <v>106</v>
      </c>
      <c r="B128" s="19">
        <v>202</v>
      </c>
      <c r="C128" s="5">
        <f t="shared" si="7"/>
        <v>208.06</v>
      </c>
      <c r="D128" s="29">
        <f t="shared" ref="D128:D156" si="8">ROUND(C128*1.086,0)</f>
        <v>226</v>
      </c>
      <c r="E128" s="33">
        <f t="shared" si="6"/>
        <v>235</v>
      </c>
      <c r="F128" s="38"/>
    </row>
    <row r="129" spans="1:6" ht="23.4" x14ac:dyDescent="0.45">
      <c r="A129" s="27" t="s">
        <v>57</v>
      </c>
      <c r="B129" s="19">
        <v>147</v>
      </c>
      <c r="C129" s="5">
        <f t="shared" si="7"/>
        <v>151.41</v>
      </c>
      <c r="D129" s="29">
        <f t="shared" si="8"/>
        <v>164</v>
      </c>
      <c r="E129" s="33">
        <f t="shared" si="6"/>
        <v>171</v>
      </c>
      <c r="F129" s="38"/>
    </row>
    <row r="130" spans="1:6" ht="23.4" x14ac:dyDescent="0.45">
      <c r="A130" s="27" t="s">
        <v>107</v>
      </c>
      <c r="B130" s="19">
        <v>400</v>
      </c>
      <c r="C130" s="5">
        <f t="shared" si="7"/>
        <v>412</v>
      </c>
      <c r="D130" s="29">
        <f t="shared" si="8"/>
        <v>447</v>
      </c>
      <c r="E130" s="33">
        <f t="shared" si="6"/>
        <v>465</v>
      </c>
      <c r="F130" s="38"/>
    </row>
    <row r="131" spans="1:6" ht="23.4" x14ac:dyDescent="0.4">
      <c r="A131" s="13" t="s">
        <v>72</v>
      </c>
      <c r="B131" s="14">
        <v>230</v>
      </c>
      <c r="C131" s="5">
        <f>SUM(B131*0.03)+B131</f>
        <v>236.9</v>
      </c>
      <c r="D131" s="29">
        <f>ROUND(C131*1.086,0)</f>
        <v>257</v>
      </c>
      <c r="E131" s="33">
        <f>ROUND(D131*1.04,0)</f>
        <v>267</v>
      </c>
      <c r="F131" s="38"/>
    </row>
    <row r="132" spans="1:6" ht="23.4" x14ac:dyDescent="0.45">
      <c r="A132" s="27" t="s">
        <v>108</v>
      </c>
      <c r="B132" s="19">
        <v>308</v>
      </c>
      <c r="C132" s="5">
        <f t="shared" si="7"/>
        <v>317.24</v>
      </c>
      <c r="D132" s="29">
        <f t="shared" si="8"/>
        <v>345</v>
      </c>
      <c r="E132" s="33">
        <f t="shared" si="6"/>
        <v>359</v>
      </c>
      <c r="F132" s="38"/>
    </row>
    <row r="133" spans="1:6" ht="23.4" x14ac:dyDescent="0.45">
      <c r="A133" s="9" t="s">
        <v>109</v>
      </c>
      <c r="B133" s="10">
        <v>308</v>
      </c>
      <c r="C133" s="5">
        <f t="shared" si="7"/>
        <v>317.24</v>
      </c>
      <c r="D133" s="29">
        <f t="shared" si="8"/>
        <v>345</v>
      </c>
      <c r="E133" s="33">
        <f t="shared" si="6"/>
        <v>359</v>
      </c>
      <c r="F133" s="38"/>
    </row>
    <row r="134" spans="1:6" ht="23.4" x14ac:dyDescent="0.45">
      <c r="A134" s="27" t="s">
        <v>110</v>
      </c>
      <c r="B134" s="19">
        <v>187</v>
      </c>
      <c r="C134" s="5">
        <f t="shared" si="7"/>
        <v>192.61</v>
      </c>
      <c r="D134" s="29">
        <f t="shared" si="8"/>
        <v>209</v>
      </c>
      <c r="E134" s="33">
        <f t="shared" si="6"/>
        <v>217</v>
      </c>
      <c r="F134" s="38"/>
    </row>
    <row r="135" spans="1:6" ht="23.4" x14ac:dyDescent="0.45">
      <c r="A135" s="27" t="s">
        <v>111</v>
      </c>
      <c r="B135" s="19">
        <v>336</v>
      </c>
      <c r="C135" s="5">
        <f t="shared" si="7"/>
        <v>346.08</v>
      </c>
      <c r="D135" s="29">
        <f t="shared" si="8"/>
        <v>376</v>
      </c>
      <c r="E135" s="33">
        <f t="shared" ref="E135:E156" si="9">ROUND(D135*1.04,0)</f>
        <v>391</v>
      </c>
      <c r="F135" s="38"/>
    </row>
    <row r="136" spans="1:6" ht="23.4" x14ac:dyDescent="0.45">
      <c r="A136" s="27" t="s">
        <v>112</v>
      </c>
      <c r="B136" s="19">
        <v>133</v>
      </c>
      <c r="C136" s="5">
        <f t="shared" si="7"/>
        <v>136.99</v>
      </c>
      <c r="D136" s="29">
        <f t="shared" si="8"/>
        <v>149</v>
      </c>
      <c r="E136" s="33">
        <f t="shared" si="9"/>
        <v>155</v>
      </c>
      <c r="F136" s="38"/>
    </row>
    <row r="137" spans="1:6" ht="23.4" x14ac:dyDescent="0.45">
      <c r="A137" s="27" t="s">
        <v>113</v>
      </c>
      <c r="B137" s="19">
        <v>147</v>
      </c>
      <c r="C137" s="5">
        <f t="shared" si="7"/>
        <v>151.41</v>
      </c>
      <c r="D137" s="29">
        <f t="shared" si="8"/>
        <v>164</v>
      </c>
      <c r="E137" s="33">
        <f t="shared" si="9"/>
        <v>171</v>
      </c>
      <c r="F137" s="38"/>
    </row>
    <row r="138" spans="1:6" ht="23.4" x14ac:dyDescent="0.45">
      <c r="A138" s="27" t="s">
        <v>114</v>
      </c>
      <c r="B138" s="19">
        <v>228</v>
      </c>
      <c r="C138" s="5">
        <f t="shared" si="7"/>
        <v>234.84</v>
      </c>
      <c r="D138" s="29">
        <f t="shared" si="8"/>
        <v>255</v>
      </c>
      <c r="E138" s="33">
        <f t="shared" si="9"/>
        <v>265</v>
      </c>
      <c r="F138" s="38"/>
    </row>
    <row r="139" spans="1:6" ht="23.4" x14ac:dyDescent="0.45">
      <c r="A139" s="27" t="s">
        <v>115</v>
      </c>
      <c r="B139" s="19">
        <v>230</v>
      </c>
      <c r="C139" s="5">
        <f t="shared" si="7"/>
        <v>236.9</v>
      </c>
      <c r="D139" s="29">
        <f t="shared" si="8"/>
        <v>257</v>
      </c>
      <c r="E139" s="33">
        <f t="shared" si="9"/>
        <v>267</v>
      </c>
      <c r="F139" s="38"/>
    </row>
    <row r="140" spans="1:6" ht="23.4" x14ac:dyDescent="0.45">
      <c r="A140" s="27" t="s">
        <v>116</v>
      </c>
      <c r="B140" s="19">
        <v>188</v>
      </c>
      <c r="C140" s="5">
        <f t="shared" si="7"/>
        <v>193.64</v>
      </c>
      <c r="D140" s="29">
        <f t="shared" si="8"/>
        <v>210</v>
      </c>
      <c r="E140" s="33">
        <f t="shared" si="9"/>
        <v>218</v>
      </c>
      <c r="F140" s="38"/>
    </row>
    <row r="141" spans="1:6" ht="23.4" x14ac:dyDescent="0.45">
      <c r="A141" s="9" t="s">
        <v>83</v>
      </c>
      <c r="B141" s="10">
        <v>1753</v>
      </c>
      <c r="C141" s="5">
        <f>SUM(B141*0.03)+B141</f>
        <v>1805.59</v>
      </c>
      <c r="D141" s="29">
        <f>ROUND(C141*1.086,0)</f>
        <v>1961</v>
      </c>
      <c r="E141" s="33">
        <f>ROUND(D141*1.04,0)</f>
        <v>2039</v>
      </c>
      <c r="F141" s="38"/>
    </row>
    <row r="142" spans="1:6" ht="23.4" x14ac:dyDescent="0.45">
      <c r="A142" s="9" t="s">
        <v>84</v>
      </c>
      <c r="B142" s="10">
        <v>375</v>
      </c>
      <c r="C142" s="5">
        <f>SUM(B142*0.03)+B142</f>
        <v>386.25</v>
      </c>
      <c r="D142" s="29">
        <f>ROUND(C142*1.086,0)</f>
        <v>419</v>
      </c>
      <c r="E142" s="33">
        <f>ROUND(D142*1.04,0)</f>
        <v>436</v>
      </c>
      <c r="F142" s="38"/>
    </row>
    <row r="143" spans="1:6" ht="23.4" x14ac:dyDescent="0.45">
      <c r="A143" s="27" t="s">
        <v>117</v>
      </c>
      <c r="B143" s="19">
        <v>1058</v>
      </c>
      <c r="C143" s="5">
        <f t="shared" si="7"/>
        <v>1089.74</v>
      </c>
      <c r="D143" s="29">
        <f t="shared" si="8"/>
        <v>1183</v>
      </c>
      <c r="E143" s="33">
        <f t="shared" si="9"/>
        <v>1230</v>
      </c>
      <c r="F143" s="38"/>
    </row>
    <row r="144" spans="1:6" ht="23.4" x14ac:dyDescent="0.45">
      <c r="A144" s="27" t="s">
        <v>118</v>
      </c>
      <c r="B144" s="19">
        <v>669</v>
      </c>
      <c r="C144" s="5">
        <f t="shared" si="7"/>
        <v>689.07</v>
      </c>
      <c r="D144" s="29">
        <f t="shared" si="8"/>
        <v>748</v>
      </c>
      <c r="E144" s="33">
        <f t="shared" si="9"/>
        <v>778</v>
      </c>
      <c r="F144" s="38"/>
    </row>
    <row r="145" spans="1:6" ht="23.4" x14ac:dyDescent="0.45">
      <c r="A145" s="27" t="s">
        <v>119</v>
      </c>
      <c r="B145" s="19">
        <v>817</v>
      </c>
      <c r="C145" s="5">
        <f t="shared" si="7"/>
        <v>841.51</v>
      </c>
      <c r="D145" s="29">
        <f t="shared" si="8"/>
        <v>914</v>
      </c>
      <c r="E145" s="33">
        <f t="shared" si="9"/>
        <v>951</v>
      </c>
      <c r="F145" s="38"/>
    </row>
    <row r="146" spans="1:6" ht="23.4" x14ac:dyDescent="0.45">
      <c r="A146" s="27" t="s">
        <v>120</v>
      </c>
      <c r="B146" s="19">
        <v>669</v>
      </c>
      <c r="C146" s="5">
        <f t="shared" si="7"/>
        <v>689.07</v>
      </c>
      <c r="D146" s="29">
        <f t="shared" si="8"/>
        <v>748</v>
      </c>
      <c r="E146" s="33">
        <f t="shared" si="9"/>
        <v>778</v>
      </c>
      <c r="F146" s="38"/>
    </row>
    <row r="147" spans="1:6" ht="23.4" x14ac:dyDescent="0.45">
      <c r="A147" s="27" t="s">
        <v>121</v>
      </c>
      <c r="B147" s="19">
        <v>428</v>
      </c>
      <c r="C147" s="5">
        <f t="shared" si="7"/>
        <v>440.84</v>
      </c>
      <c r="D147" s="29">
        <f t="shared" si="8"/>
        <v>479</v>
      </c>
      <c r="E147" s="33">
        <f t="shared" si="9"/>
        <v>498</v>
      </c>
      <c r="F147" s="38"/>
    </row>
    <row r="148" spans="1:6" ht="23.4" x14ac:dyDescent="0.45">
      <c r="A148" s="11" t="s">
        <v>87</v>
      </c>
      <c r="B148" s="10">
        <v>267</v>
      </c>
      <c r="C148" s="5">
        <f>SUM(B148*0.03)+B148</f>
        <v>275.01</v>
      </c>
      <c r="D148" s="29">
        <f>ROUND(C148*1.086,0)</f>
        <v>299</v>
      </c>
      <c r="E148" s="33">
        <f>ROUND(D148*1.04,0)</f>
        <v>311</v>
      </c>
      <c r="F148" s="38"/>
    </row>
    <row r="149" spans="1:6" ht="23.4" x14ac:dyDescent="0.45">
      <c r="A149" s="11" t="s">
        <v>88</v>
      </c>
      <c r="B149" s="10">
        <v>322</v>
      </c>
      <c r="C149" s="5">
        <f>SUM(B149*0.03)+B149</f>
        <v>331.66</v>
      </c>
      <c r="D149" s="29">
        <f>ROUND(C149*1.086,0)</f>
        <v>360</v>
      </c>
      <c r="E149" s="33">
        <f>ROUND(D149*1.04,0)</f>
        <v>374</v>
      </c>
      <c r="F149" s="38"/>
    </row>
    <row r="150" spans="1:6" ht="23.4" x14ac:dyDescent="0.45">
      <c r="A150" s="27" t="s">
        <v>122</v>
      </c>
      <c r="B150" s="19">
        <v>375</v>
      </c>
      <c r="C150" s="5">
        <f t="shared" si="7"/>
        <v>386.25</v>
      </c>
      <c r="D150" s="29">
        <f t="shared" si="8"/>
        <v>419</v>
      </c>
      <c r="E150" s="33">
        <f t="shared" si="9"/>
        <v>436</v>
      </c>
      <c r="F150" s="38"/>
    </row>
    <row r="151" spans="1:6" ht="23.4" x14ac:dyDescent="0.45">
      <c r="A151" s="27" t="s">
        <v>123</v>
      </c>
      <c r="B151" s="19">
        <v>551</v>
      </c>
      <c r="C151" s="5">
        <f t="shared" si="7"/>
        <v>567.53</v>
      </c>
      <c r="D151" s="29">
        <f t="shared" si="8"/>
        <v>616</v>
      </c>
      <c r="E151" s="33">
        <f t="shared" si="9"/>
        <v>641</v>
      </c>
      <c r="F151" s="38"/>
    </row>
    <row r="152" spans="1:6" ht="23.4" x14ac:dyDescent="0.45">
      <c r="A152" s="27" t="s">
        <v>124</v>
      </c>
      <c r="B152" s="19">
        <v>308</v>
      </c>
      <c r="C152" s="5">
        <f t="shared" si="7"/>
        <v>317.24</v>
      </c>
      <c r="D152" s="29">
        <f t="shared" si="8"/>
        <v>345</v>
      </c>
      <c r="E152" s="33">
        <f t="shared" si="9"/>
        <v>359</v>
      </c>
      <c r="F152" s="38"/>
    </row>
    <row r="153" spans="1:6" ht="23.4" x14ac:dyDescent="0.45">
      <c r="A153" s="27" t="s">
        <v>125</v>
      </c>
      <c r="B153" s="19">
        <v>308</v>
      </c>
      <c r="C153" s="5">
        <f t="shared" si="7"/>
        <v>317.24</v>
      </c>
      <c r="D153" s="29">
        <f t="shared" si="8"/>
        <v>345</v>
      </c>
      <c r="E153" s="33">
        <f t="shared" si="9"/>
        <v>359</v>
      </c>
      <c r="F153" s="38"/>
    </row>
    <row r="154" spans="1:6" ht="23.4" x14ac:dyDescent="0.45">
      <c r="A154" s="27" t="s">
        <v>126</v>
      </c>
      <c r="B154" s="19">
        <v>308</v>
      </c>
      <c r="C154" s="5">
        <f t="shared" si="7"/>
        <v>317.24</v>
      </c>
      <c r="D154" s="29">
        <f t="shared" si="8"/>
        <v>345</v>
      </c>
      <c r="E154" s="33">
        <f t="shared" si="9"/>
        <v>359</v>
      </c>
      <c r="F154" s="38"/>
    </row>
    <row r="155" spans="1:6" ht="23.4" x14ac:dyDescent="0.45">
      <c r="A155" s="27" t="s">
        <v>91</v>
      </c>
      <c r="B155" s="19">
        <v>295</v>
      </c>
      <c r="C155" s="5">
        <f t="shared" si="7"/>
        <v>303.85000000000002</v>
      </c>
      <c r="D155" s="29">
        <f t="shared" si="8"/>
        <v>330</v>
      </c>
      <c r="E155" s="33">
        <f t="shared" si="9"/>
        <v>343</v>
      </c>
      <c r="F155" s="38"/>
    </row>
    <row r="156" spans="1:6" ht="23.4" x14ac:dyDescent="0.45">
      <c r="A156" s="27" t="s">
        <v>127</v>
      </c>
      <c r="B156" s="19">
        <v>403</v>
      </c>
      <c r="C156" s="5">
        <f t="shared" si="7"/>
        <v>415.09</v>
      </c>
      <c r="D156" s="29">
        <f t="shared" si="8"/>
        <v>451</v>
      </c>
      <c r="E156" s="33">
        <f t="shared" si="9"/>
        <v>469</v>
      </c>
      <c r="F156" s="38"/>
    </row>
  </sheetData>
  <sheetProtection algorithmName="SHA-512" hashValue="aCRm83mJUT5A+rp1Yongv79mxJBW5v7oQ4vekSlV1IEgdlsnBdUb78lo1U16BgGZPkhtx6UOt1Odij+CD3zxig==" saltValue="ymXgttovAB9D1J9S4558aA==" spinCount="100000" sheet="1" objects="1" scenarios="1"/>
  <autoFilter ref="A1:F156" xr:uid="{67BFC48E-86BC-48B9-B98B-7A071B2C5AB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5F6FD5B9CFE4083871BA2BD2A0727" ma:contentTypeVersion="21" ma:contentTypeDescription="Create a new document." ma:contentTypeScope="" ma:versionID="eefa304e3c657745214fafd8fb98a7ba">
  <xsd:schema xmlns:xsd="http://www.w3.org/2001/XMLSchema" xmlns:xs="http://www.w3.org/2001/XMLSchema" xmlns:p="http://schemas.microsoft.com/office/2006/metadata/properties" xmlns:ns2="8edb6d23-3dfb-43ed-b606-375149e5c8fc" xmlns:ns3="8f40c8e1-8bb8-4990-a739-2f64cfb1f114" targetNamespace="http://schemas.microsoft.com/office/2006/metadata/properties" ma:root="true" ma:fieldsID="b190a73b78f8d3a5a471179b8df7ba8d" ns2:_="" ns3:_="">
    <xsd:import namespace="8edb6d23-3dfb-43ed-b606-375149e5c8fc"/>
    <xsd:import namespace="8f40c8e1-8bb8-4990-a739-2f64cfb1f1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Email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Copilo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b6d23-3dfb-43ed-b606-375149e5c8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c8afc0b-7771-4a58-b419-e80f3656dfa2}" ma:internalName="TaxCatchAll" ma:showField="CatchAllData" ma:web="8edb6d23-3dfb-43ed-b606-375149e5c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0c8e1-8bb8-4990-a739-2f64cfb1f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EmailDate" ma:index="21" nillable="true" ma:displayName="Email Date" ma:format="Dropdown" ma:internalName="EmailDat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d396ce7-754b-491f-8809-da960dd3b7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pilot" ma:index="28" nillable="true" ma:displayName="Copilot" ma:format="Dropdown" ma:internalName="Copilo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actory"/>
                    <xsd:enumeration value="Inventory"/>
                    <xsd:enumeration value="Price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40c8e1-8bb8-4990-a739-2f64cfb1f114">
      <Terms xmlns="http://schemas.microsoft.com/office/infopath/2007/PartnerControls"/>
    </lcf76f155ced4ddcb4097134ff3c332f>
    <Copilot xmlns="8f40c8e1-8bb8-4990-a739-2f64cfb1f114" xsi:nil="true"/>
    <TaxCatchAll xmlns="8edb6d23-3dfb-43ed-b606-375149e5c8fc" xsi:nil="true"/>
    <EmailDate xmlns="8f40c8e1-8bb8-4990-a739-2f64cfb1f114" xsi:nil="true"/>
  </documentManagement>
</p:properties>
</file>

<file path=customXml/itemProps1.xml><?xml version="1.0" encoding="utf-8"?>
<ds:datastoreItem xmlns:ds="http://schemas.openxmlformats.org/officeDocument/2006/customXml" ds:itemID="{A63537D7-A285-4C1E-8BEB-8C36F16D3A02}"/>
</file>

<file path=customXml/itemProps2.xml><?xml version="1.0" encoding="utf-8"?>
<ds:datastoreItem xmlns:ds="http://schemas.openxmlformats.org/officeDocument/2006/customXml" ds:itemID="{CE2BDEDE-D352-4161-A83D-03B78BC459FF}"/>
</file>

<file path=customXml/itemProps3.xml><?xml version="1.0" encoding="utf-8"?>
<ds:datastoreItem xmlns:ds="http://schemas.openxmlformats.org/officeDocument/2006/customXml" ds:itemID="{11F9A82E-CB7C-470F-BE04-6599FDC601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Bolger, Timothy M</dc:creator>
  <cp:lastModifiedBy>Lemons, Angie K</cp:lastModifiedBy>
  <dcterms:created xsi:type="dcterms:W3CDTF">2025-04-17T11:51:36Z</dcterms:created>
  <dcterms:modified xsi:type="dcterms:W3CDTF">2026-03-26T20:16:47Z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0x0101006A35F6FD5B9CFE4083871BA2BD2A0727</vt:lpwstr>
  </property>
</Properties>
</file>